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512" windowHeight="6948" activeTab="3"/>
  </bookViews>
  <sheets>
    <sheet name="ALLEGATO 1" sheetId="1" r:id="rId1"/>
    <sheet name="ALLEGATO 2" sheetId="2" r:id="rId2"/>
    <sheet name="ALLEGATO 3" sheetId="3" r:id="rId3"/>
    <sheet name="ALLEGATO 4" sheetId="4" r:id="rId4"/>
    <sheet name="ALLEGATO 5" sheetId="5" r:id="rId5"/>
  </sheets>
  <definedNames>
    <definedName name="_xlnm.Print_Area" localSheetId="0">'ALLEGATO 1'!$A$1:$D$27</definedName>
    <definedName name="_xlnm.Print_Area" localSheetId="1">'ALLEGATO 2'!$A$1:$D$45</definedName>
    <definedName name="_xlnm.Print_Area" localSheetId="2">'ALLEGATO 3'!$A$1:$I$33</definedName>
    <definedName name="_xlnm.Print_Area" localSheetId="3">'ALLEGATO 4'!$A$1:$G$48</definedName>
    <definedName name="_xlnm.Print_Area" localSheetId="4">'ALLEGATO 5'!$A$1:$M$32</definedName>
  </definedNames>
  <calcPr fullCalcOnLoad="1"/>
</workbook>
</file>

<file path=xl/sharedStrings.xml><?xml version="1.0" encoding="utf-8"?>
<sst xmlns="http://schemas.openxmlformats.org/spreadsheetml/2006/main" count="217" uniqueCount="149">
  <si>
    <t>Ossigeno liquido AIC</t>
  </si>
  <si>
    <t>GAS -FARMACO AIC</t>
  </si>
  <si>
    <t>ELENCO DEI GAS MEDICINALI AIC, CE E TECNICI DI LABORATORIO</t>
  </si>
  <si>
    <t>Quantità annua presunta</t>
  </si>
  <si>
    <t>Unità di misura</t>
  </si>
  <si>
    <t>mc</t>
  </si>
  <si>
    <t>Kg</t>
  </si>
  <si>
    <t>ALLEGATO 1</t>
  </si>
  <si>
    <t>ALLEGATO 2</t>
  </si>
  <si>
    <t>CENTRALI GAS MEDICALI</t>
  </si>
  <si>
    <t>EVAPORATORE FREDDO</t>
  </si>
  <si>
    <t>QUADRI INVERSIONE AUTOMATICA</t>
  </si>
  <si>
    <t xml:space="preserve">RAMPE </t>
  </si>
  <si>
    <t>SERPENTINE</t>
  </si>
  <si>
    <t>OSSIGENO PROTOSSIDO</t>
  </si>
  <si>
    <t>COMPRESSORI</t>
  </si>
  <si>
    <t>ESSICCATORI</t>
  </si>
  <si>
    <t>CATENE FILTRANTI</t>
  </si>
  <si>
    <t>ARIA MEDICALE</t>
  </si>
  <si>
    <t>POMPE ASPIRANTI</t>
  </si>
  <si>
    <t>SISTEMI FILTRANTI</t>
  </si>
  <si>
    <t>VUOTO</t>
  </si>
  <si>
    <t>CENTR. EVACUAZ GAS ANESTETICI</t>
  </si>
  <si>
    <t>SISTEMI STOCCAGGIO (BOMBOLE E PACCHI)</t>
  </si>
  <si>
    <t>VALVOLE SEZIONAMENTO E INTERCETT</t>
  </si>
  <si>
    <t>RETI DISTRIBUZIONE PRIMAR. E TUBAZIONI</t>
  </si>
  <si>
    <t>IMPIANTI GAS</t>
  </si>
  <si>
    <t>SISTEMI DI CONTROLLO</t>
  </si>
  <si>
    <t>QUADRI DI RIDUZIONE DI II STADIO</t>
  </si>
  <si>
    <t>PRESE EROGAZIONE OSSIGENO</t>
  </si>
  <si>
    <t>PRESE EROGAZIONE PROTOSSIDO D'AZOTO</t>
  </si>
  <si>
    <t>ARIA COMPRESSA 4 E 8 BAR</t>
  </si>
  <si>
    <t>ASPIRAZIONE ENDOCAVITARIA</t>
  </si>
  <si>
    <t>EVACUAZIONE GAS ANESTETICI</t>
  </si>
  <si>
    <t>CENTRALINE ALLARME</t>
  </si>
  <si>
    <t>Importo a base d'asta</t>
  </si>
  <si>
    <t>sconto offerto in %</t>
  </si>
  <si>
    <t>importo offerto</t>
  </si>
  <si>
    <t>ALLEGATO 4</t>
  </si>
  <si>
    <t>Importo annuale a base d'asta</t>
  </si>
  <si>
    <t>Descrizione servizi</t>
  </si>
  <si>
    <t xml:space="preserve">Gestione, organizzazione e controllo del magazzino delle confezioni e dei contenitori dei gas, dei movimenti in entrata e uscita dallo stesso con l’ausilio di sistemi informatici di tracciabilità. </t>
  </si>
  <si>
    <t>Analisi qualitative e quantitative dei gas AIC, all’uscita delle centrali di stoccaggio gas, delle centrali di produzione on site di aria e ai punti di erogazione dell’impianto di distribuzione fisso per un minimo dell’1% delle prese di erogazione.</t>
  </si>
  <si>
    <t>Servizio di monitoraggio dei parametri di qualità dell’aria negli ambienti previsti dalle norme, con rilevazione della concentrazione dei gas anestetici.</t>
  </si>
  <si>
    <t>Servizi di pronto intervento e reperibilità</t>
  </si>
  <si>
    <t>lettere</t>
  </si>
  <si>
    <t>cifre</t>
  </si>
  <si>
    <t>Servizi gestione criobanche</t>
  </si>
  <si>
    <t>CRIOBANCHE</t>
  </si>
  <si>
    <t>Impianti di gestione e monitoraggio locale e remoto</t>
  </si>
  <si>
    <t>DESCRIZIONE</t>
  </si>
  <si>
    <t>UM</t>
  </si>
  <si>
    <t>QUT</t>
  </si>
  <si>
    <t>TOTALE</t>
  </si>
  <si>
    <t>FLUSSOMETRI COMPLETI DI INNESTO UNI O AFNOR</t>
  </si>
  <si>
    <t>UMIDIFICATORI DA 200 CC</t>
  </si>
  <si>
    <t xml:space="preserve">ASPIRATORI COMPLETI DI INNESTO E VASO DI RACCOLTA </t>
  </si>
  <si>
    <t>VASI DI RACCOLTA PER ASPIRATORI DA 300 CC</t>
  </si>
  <si>
    <t>RIDUTTORI DI PRESSIONE COMPLETI DI UMIDIFICATORI DA 200 CC</t>
  </si>
  <si>
    <t>INNESTI VARI GAS OX-PROTOSS-ARIA4 -ARIA8 -ASPIRAZIONE  CON USCITA PORTAGOMMA</t>
  </si>
  <si>
    <t>INNESTI VARI GAS OX-PROTOSS-ARIA4 -ARIA8 -ASPIRAZIONE  CON USCITA FILETTATA F</t>
  </si>
  <si>
    <t xml:space="preserve">TUBO RETINATO VARI GAS </t>
  </si>
  <si>
    <t>TUBO SILICONATO PER ASPIRAZIONE</t>
  </si>
  <si>
    <t>PZ</t>
  </si>
  <si>
    <t>ML</t>
  </si>
  <si>
    <t>PR. UNIT.</t>
  </si>
  <si>
    <t>ALLEGATO 5</t>
  </si>
  <si>
    <t xml:space="preserve">Servizio  di messa a disposizione di bombole di emergenza complete di valvola riduttrice flussimetrica da 2 a 11lt., per un totale annuale di messa a disposizione di 60 confezioni. </t>
  </si>
  <si>
    <t>Oneri per la sicurezza</t>
  </si>
  <si>
    <t>Manutenzione degli impianti di distribuzione dei gas, delle centrali di stoccaggio, erogazione e di produzione on site attraverso utilizzo di reportistica informatizzata.</t>
  </si>
  <si>
    <t>REGIONE CALABRIA</t>
  </si>
  <si>
    <t>CONSISTENZA  DEI BENI OGGETTO DEL SERVIZIO DI MANUTENZIONE</t>
  </si>
  <si>
    <t>GRANDE OSPEDALE METROPOLITANO</t>
  </si>
  <si>
    <t xml:space="preserve"> “Bianchi Melacrino Morelli” </t>
  </si>
  <si>
    <r>
      <t>Reggio Calabria</t>
    </r>
    <r>
      <rPr>
        <i/>
        <sz val="12"/>
        <color indexed="56"/>
        <rFont val="Times New Roman"/>
        <family val="1"/>
      </rPr>
      <t xml:space="preserve"> </t>
    </r>
  </si>
  <si>
    <t>ELENCO MATERIALI ACCESSORI e RELATIVI PREZZI A BASE D'ASTA</t>
  </si>
  <si>
    <t>Importo mensile  a base d'asta</t>
  </si>
  <si>
    <t>corrispondente al ribasso unico percentuale del __________% (dicasi____________________________________________percento)</t>
  </si>
  <si>
    <t>timbro/i e firma/e del Soggetto offerente</t>
  </si>
  <si>
    <t>MODULO OFFERTA ECONOMICA SERVIZI E FORNITURE</t>
  </si>
  <si>
    <t>---</t>
  </si>
  <si>
    <t>GAS - FARMACO AIC</t>
  </si>
  <si>
    <t>Prezzo unitario a base d'asta</t>
  </si>
  <si>
    <t xml:space="preserve">Gestione e controllo delle scorte di magazzino gas, distaccate presso le centrali di stoccaggio ed erogazione dei gas comprensivo della sostituzione delle bombole o pacchi bombole presso le centrali, la consegna ai reparti e la movimentazione dei contenitori mobili di azoto e altri gas. </t>
  </si>
  <si>
    <t>SUBLOTTO 2 - SERVIZI</t>
  </si>
  <si>
    <t>SUBLOTTO 3 - MANUTENZIONE</t>
  </si>
  <si>
    <t>SUBLOTTO 4 - CRIOBANCA</t>
  </si>
  <si>
    <t>SUBLOTTO 5 - SERVICE APPARECCHIATURE PER TERAPIA INALATORIA MISCELA NO-NO2</t>
  </si>
  <si>
    <t>Service apparecchiature per somministrazione miscela NO-NO2.</t>
  </si>
  <si>
    <t>Spese tecniche per il rilievo della rete e degli impianti di distribuzione e trasferimento su supporto informatico in formato dwg su basi planimetriche fornite dall'Azienda, tenuta aggiornamenti e spese tecniche per i progetti di adeguamento.</t>
  </si>
  <si>
    <t>Impianto di stoccaggio e distribuzione di azoto liquido e CO2</t>
  </si>
  <si>
    <t>Impianto di estrazione vapori d’azoto</t>
  </si>
  <si>
    <t>Contenitori di azoto  e di CO2 pressurizzati di proprietà della banca</t>
  </si>
  <si>
    <t>Apparecchiature criogeniche ed accessori per stoccaggio campioni biologici proprietà della banca</t>
  </si>
  <si>
    <t>Importo complessivo servizi (escluso oneri sicurezza)</t>
  </si>
  <si>
    <t>Importo forniture  (GAS) - (Allegato 3)</t>
  </si>
  <si>
    <t>N.A.</t>
  </si>
  <si>
    <t>Importo forniture (ACCESSORI) - (Allegato 5)</t>
  </si>
  <si>
    <t>Importo totale</t>
  </si>
  <si>
    <t>(diciottomila/00)</t>
  </si>
  <si>
    <t>Oneri per adeguamenti impiantistici</t>
  </si>
  <si>
    <t>Oneri aziendali di sicurezza (art. 95 c. 10 D. Lgs. 50/16)</t>
  </si>
  <si>
    <t>ALLEGATO 3    -    MODULO OFFERTA ECONOMICA DI DETTAGLIO DELLE  FORNITURE</t>
  </si>
  <si>
    <r>
      <t>Redazione di un piano di emergenza finalizzato ad assicurare la continuità di erogazione dei gas AIC nei reparti critici, in qualsiasi condizione operativa, compresa la messa a disposizione di 7 (sette)</t>
    </r>
    <r>
      <rPr>
        <sz val="8"/>
        <color indexed="10"/>
        <rFont val="Calibri"/>
        <family val="2"/>
      </rPr>
      <t xml:space="preserve"> </t>
    </r>
    <r>
      <rPr>
        <sz val="8"/>
        <color indexed="8"/>
        <rFont val="Calibri"/>
        <family val="2"/>
      </rPr>
      <t>carrelli di emergenza.</t>
    </r>
  </si>
  <si>
    <t>Ossigeno liquido per uso terapeutico in serbatoio fisso</t>
  </si>
  <si>
    <t>4.600</t>
  </si>
  <si>
    <t>390.000</t>
  </si>
  <si>
    <t>O2 med in pacchi bombole FU</t>
  </si>
  <si>
    <t>pz</t>
  </si>
  <si>
    <t>30</t>
  </si>
  <si>
    <t>630</t>
  </si>
  <si>
    <t>45</t>
  </si>
  <si>
    <t>300</t>
  </si>
  <si>
    <t>5</t>
  </si>
  <si>
    <t>40</t>
  </si>
  <si>
    <t>Bombole O2 FU da 1 litro</t>
  </si>
  <si>
    <t>Bombole O2 FU da 2 litri</t>
  </si>
  <si>
    <t>Bombole O2 FU da 3 litri</t>
  </si>
  <si>
    <t>Bombole O2 FU da 5 litri</t>
  </si>
  <si>
    <t>Bombole O2 FU da 7 litri</t>
  </si>
  <si>
    <t>Bombole O2 FU da 10 litri</t>
  </si>
  <si>
    <t>Bombole O2 FU da 14 litri</t>
  </si>
  <si>
    <t>Anidride carbonica FU</t>
  </si>
  <si>
    <t>1.500</t>
  </si>
  <si>
    <t>Anidride carbonica uso industriale</t>
  </si>
  <si>
    <t>600</t>
  </si>
  <si>
    <t>Aria compressa in bombole</t>
  </si>
  <si>
    <t>1.100</t>
  </si>
  <si>
    <t>Azoto protossido</t>
  </si>
  <si>
    <t>5.700</t>
  </si>
  <si>
    <t>Azoto liquido FU in contenitore mobile</t>
  </si>
  <si>
    <t>lt</t>
  </si>
  <si>
    <t>80.000</t>
  </si>
  <si>
    <t>Azoto liquido refrigerato DM per crioconservazione in serbatoio fisso</t>
  </si>
  <si>
    <t>90.000</t>
  </si>
  <si>
    <t>Ossido di Azoto 10 L 800 Ppm Mol/mol</t>
  </si>
  <si>
    <t xml:space="preserve">                  Totale complessivo a base d'asta</t>
  </si>
  <si>
    <t xml:space="preserve">                                 Totale</t>
  </si>
  <si>
    <t>Oneri IVA</t>
  </si>
  <si>
    <t>Sconto offerto        in percentuale</t>
  </si>
  <si>
    <t>Importo offerto forniture da riportare nell'ALLEGATO 4</t>
  </si>
  <si>
    <t>54</t>
  </si>
  <si>
    <t>Una tantum                  € 6.000,00</t>
  </si>
  <si>
    <t>Una tantum                             € 5.000,00</t>
  </si>
  <si>
    <t>Importo una tantum</t>
  </si>
  <si>
    <t>Importo totale quinquennale dell'appalto</t>
  </si>
  <si>
    <t>Importo quinquennale</t>
  </si>
  <si>
    <t>Importo annuo</t>
  </si>
  <si>
    <t>importo totale quinquennale offerto  €_______________________ (diconsi euro___________________________________________________)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</si>
</sst>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&quot;\ 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56"/>
      <name val="Calibri"/>
      <family val="2"/>
    </font>
    <font>
      <i/>
      <sz val="12"/>
      <color indexed="56"/>
      <name val="Calibri"/>
      <family val="2"/>
    </font>
    <font>
      <i/>
      <sz val="12"/>
      <color indexed="56"/>
      <name val="Times New Roman"/>
      <family val="1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4"/>
      <color indexed="56"/>
      <name val="Calibri"/>
      <family val="0"/>
    </font>
    <font>
      <sz val="11"/>
      <color indexed="8"/>
      <name val="Times New Roman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2060"/>
      <name val="Calibri"/>
      <family val="2"/>
    </font>
    <font>
      <i/>
      <sz val="12"/>
      <color rgb="FF002060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1" xfId="0" applyFont="1" applyBorder="1" applyAlignment="1">
      <alignment/>
    </xf>
    <xf numFmtId="164" fontId="0" fillId="0" borderId="11" xfId="0" applyNumberFormat="1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7" fillId="0" borderId="18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8" fillId="0" borderId="0" xfId="0" applyFont="1" applyAlignment="1">
      <alignment horizontal="center" readingOrder="1"/>
    </xf>
    <xf numFmtId="0" fontId="47" fillId="0" borderId="0" xfId="0" applyFont="1" applyAlignment="1">
      <alignment horizontal="center" readingOrder="1"/>
    </xf>
    <xf numFmtId="0" fontId="0" fillId="0" borderId="24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/>
    </xf>
    <xf numFmtId="164" fontId="0" fillId="0" borderId="23" xfId="0" applyNumberFormat="1" applyBorder="1" applyAlignment="1">
      <alignment/>
    </xf>
    <xf numFmtId="0" fontId="44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Alignment="1">
      <alignment horizont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44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29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Border="1" applyAlignment="1">
      <alignment/>
    </xf>
    <xf numFmtId="0" fontId="49" fillId="0" borderId="0" xfId="0" applyFont="1" applyAlignment="1">
      <alignment/>
    </xf>
    <xf numFmtId="49" fontId="50" fillId="0" borderId="27" xfId="0" applyNumberFormat="1" applyFont="1" applyBorder="1" applyAlignment="1">
      <alignment horizontal="center" vertical="center" wrapText="1"/>
    </xf>
    <xf numFmtId="49" fontId="50" fillId="0" borderId="27" xfId="0" applyNumberFormat="1" applyFont="1" applyFill="1" applyBorder="1" applyAlignment="1">
      <alignment horizontal="center" vertical="center" wrapText="1"/>
    </xf>
    <xf numFmtId="49" fontId="50" fillId="0" borderId="19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49" fillId="0" borderId="11" xfId="0" applyFont="1" applyBorder="1" applyAlignment="1">
      <alignment horizontal="center" vertical="center"/>
    </xf>
    <xf numFmtId="164" fontId="49" fillId="0" borderId="11" xfId="0" applyNumberFormat="1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3" xfId="0" applyFont="1" applyBorder="1" applyAlignment="1">
      <alignment/>
    </xf>
    <xf numFmtId="0" fontId="49" fillId="0" borderId="30" xfId="0" applyFont="1" applyBorder="1" applyAlignment="1">
      <alignment/>
    </xf>
    <xf numFmtId="0" fontId="49" fillId="0" borderId="21" xfId="0" applyFont="1" applyBorder="1" applyAlignment="1">
      <alignment/>
    </xf>
    <xf numFmtId="49" fontId="49" fillId="0" borderId="11" xfId="0" applyNumberFormat="1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49" fontId="49" fillId="0" borderId="31" xfId="0" applyNumberFormat="1" applyFont="1" applyBorder="1" applyAlignment="1">
      <alignment horizontal="center" vertical="center"/>
    </xf>
    <xf numFmtId="164" fontId="49" fillId="0" borderId="31" xfId="0" applyNumberFormat="1" applyFont="1" applyBorder="1" applyAlignment="1">
      <alignment horizontal="center" vertical="center"/>
    </xf>
    <xf numFmtId="0" fontId="49" fillId="0" borderId="32" xfId="0" applyFont="1" applyBorder="1" applyAlignment="1">
      <alignment/>
    </xf>
    <xf numFmtId="164" fontId="52" fillId="0" borderId="33" xfId="0" applyNumberFormat="1" applyFont="1" applyBorder="1" applyAlignment="1">
      <alignment horizontal="center" vertical="center"/>
    </xf>
    <xf numFmtId="164" fontId="49" fillId="0" borderId="34" xfId="0" applyNumberFormat="1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9" xfId="0" applyFont="1" applyBorder="1" applyAlignment="1">
      <alignment/>
    </xf>
    <xf numFmtId="164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/>
    </xf>
    <xf numFmtId="0" fontId="44" fillId="0" borderId="0" xfId="0" applyFont="1" applyAlignment="1">
      <alignment horizontal="left"/>
    </xf>
    <xf numFmtId="0" fontId="50" fillId="0" borderId="0" xfId="0" applyFont="1" applyAlignment="1">
      <alignment vertical="center"/>
    </xf>
    <xf numFmtId="0" fontId="52" fillId="0" borderId="14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18" xfId="0" applyFont="1" applyBorder="1" applyAlignment="1">
      <alignment/>
    </xf>
    <xf numFmtId="0" fontId="52" fillId="0" borderId="11" xfId="0" applyFont="1" applyBorder="1" applyAlignment="1">
      <alignment horizontal="center" vertical="center"/>
    </xf>
    <xf numFmtId="49" fontId="52" fillId="0" borderId="11" xfId="0" applyNumberFormat="1" applyFont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49" fontId="52" fillId="0" borderId="23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left" vertical="center" wrapText="1"/>
    </xf>
    <xf numFmtId="0" fontId="52" fillId="0" borderId="3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164" fontId="49" fillId="0" borderId="11" xfId="0" applyNumberFormat="1" applyFont="1" applyFill="1" applyBorder="1" applyAlignment="1">
      <alignment horizontal="center" vertical="center"/>
    </xf>
    <xf numFmtId="164" fontId="49" fillId="0" borderId="0" xfId="0" applyNumberFormat="1" applyFont="1" applyAlignment="1">
      <alignment horizontal="center" vertical="center"/>
    </xf>
    <xf numFmtId="0" fontId="49" fillId="0" borderId="11" xfId="0" applyFont="1" applyFill="1" applyBorder="1" applyAlignment="1">
      <alignment horizontal="justify" vertical="center" wrapText="1"/>
    </xf>
    <xf numFmtId="0" fontId="49" fillId="0" borderId="11" xfId="0" applyFont="1" applyBorder="1" applyAlignment="1">
      <alignment horizontal="justify" vertical="center" wrapText="1"/>
    </xf>
    <xf numFmtId="0" fontId="49" fillId="0" borderId="23" xfId="0" applyFont="1" applyBorder="1" applyAlignment="1">
      <alignment vertical="center"/>
    </xf>
    <xf numFmtId="0" fontId="49" fillId="0" borderId="30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52" fillId="0" borderId="11" xfId="0" applyFont="1" applyFill="1" applyBorder="1" applyAlignment="1">
      <alignment horizontal="left" vertical="center" wrapText="1"/>
    </xf>
    <xf numFmtId="0" fontId="52" fillId="0" borderId="35" xfId="0" applyFont="1" applyBorder="1" applyAlignment="1">
      <alignment horizontal="justify" vertical="center" wrapText="1"/>
    </xf>
    <xf numFmtId="164" fontId="52" fillId="0" borderId="36" xfId="0" applyNumberFormat="1" applyFont="1" applyBorder="1" applyAlignment="1">
      <alignment horizontal="center" vertical="center"/>
    </xf>
    <xf numFmtId="0" fontId="49" fillId="0" borderId="37" xfId="0" applyFont="1" applyBorder="1" applyAlignment="1">
      <alignment vertical="center"/>
    </xf>
    <xf numFmtId="0" fontId="49" fillId="0" borderId="35" xfId="0" applyFont="1" applyBorder="1" applyAlignment="1">
      <alignment vertical="center"/>
    </xf>
    <xf numFmtId="0" fontId="49" fillId="0" borderId="38" xfId="0" applyFont="1" applyBorder="1" applyAlignment="1">
      <alignment vertical="center"/>
    </xf>
    <xf numFmtId="164" fontId="49" fillId="0" borderId="0" xfId="0" applyNumberFormat="1" applyFont="1" applyAlignment="1">
      <alignment vertical="center"/>
    </xf>
    <xf numFmtId="0" fontId="52" fillId="0" borderId="30" xfId="0" applyFont="1" applyBorder="1" applyAlignment="1">
      <alignment horizontal="justify" vertical="center" wrapText="1"/>
    </xf>
    <xf numFmtId="164" fontId="52" fillId="0" borderId="11" xfId="0" applyNumberFormat="1" applyFont="1" applyBorder="1" applyAlignment="1">
      <alignment horizontal="center" vertical="center"/>
    </xf>
    <xf numFmtId="164" fontId="52" fillId="0" borderId="30" xfId="0" applyNumberFormat="1" applyFont="1" applyBorder="1" applyAlignment="1">
      <alignment horizontal="center" vertical="center"/>
    </xf>
    <xf numFmtId="164" fontId="52" fillId="0" borderId="11" xfId="0" applyNumberFormat="1" applyFont="1" applyBorder="1" applyAlignment="1" quotePrefix="1">
      <alignment horizontal="center" vertical="center"/>
    </xf>
    <xf numFmtId="164" fontId="52" fillId="0" borderId="30" xfId="0" applyNumberFormat="1" applyFont="1" applyBorder="1" applyAlignment="1">
      <alignment vertical="center"/>
    </xf>
    <xf numFmtId="0" fontId="52" fillId="0" borderId="21" xfId="0" applyFont="1" applyBorder="1" applyAlignment="1">
      <alignment vertical="center"/>
    </xf>
    <xf numFmtId="164" fontId="11" fillId="0" borderId="11" xfId="0" applyNumberFormat="1" applyFont="1" applyFill="1" applyBorder="1" applyAlignment="1">
      <alignment horizontal="center" vertical="center"/>
    </xf>
    <xf numFmtId="0" fontId="52" fillId="0" borderId="39" xfId="0" applyFont="1" applyBorder="1" applyAlignment="1">
      <alignment horizontal="justify" vertical="center"/>
    </xf>
    <xf numFmtId="164" fontId="52" fillId="0" borderId="22" xfId="0" applyNumberFormat="1" applyFont="1" applyBorder="1" applyAlignment="1">
      <alignment horizontal="center" vertical="center"/>
    </xf>
    <xf numFmtId="164" fontId="52" fillId="0" borderId="29" xfId="0" applyNumberFormat="1" applyFont="1" applyBorder="1" applyAlignment="1">
      <alignment vertical="center"/>
    </xf>
    <xf numFmtId="0" fontId="52" fillId="0" borderId="39" xfId="0" applyFont="1" applyBorder="1" applyAlignment="1">
      <alignment vertical="center"/>
    </xf>
    <xf numFmtId="0" fontId="52" fillId="0" borderId="24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49" fillId="0" borderId="11" xfId="0" applyFont="1" applyFill="1" applyBorder="1" applyAlignment="1">
      <alignment vertical="center" wrapText="1"/>
    </xf>
    <xf numFmtId="0" fontId="49" fillId="0" borderId="23" xfId="0" applyFont="1" applyFill="1" applyBorder="1" applyAlignment="1">
      <alignment vertical="center"/>
    </xf>
    <xf numFmtId="0" fontId="44" fillId="0" borderId="40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41" xfId="0" applyBorder="1" applyAlignment="1">
      <alignment/>
    </xf>
    <xf numFmtId="164" fontId="44" fillId="0" borderId="29" xfId="0" applyNumberFormat="1" applyFont="1" applyBorder="1" applyAlignment="1">
      <alignment/>
    </xf>
    <xf numFmtId="0" fontId="0" fillId="0" borderId="42" xfId="0" applyBorder="1" applyAlignment="1">
      <alignment/>
    </xf>
    <xf numFmtId="164" fontId="44" fillId="0" borderId="43" xfId="0" applyNumberFormat="1" applyFont="1" applyBorder="1" applyAlignment="1">
      <alignment/>
    </xf>
    <xf numFmtId="164" fontId="0" fillId="0" borderId="44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164" fontId="49" fillId="0" borderId="31" xfId="0" applyNumberFormat="1" applyFont="1" applyBorder="1" applyAlignment="1">
      <alignment horizontal="center" vertical="center"/>
    </xf>
    <xf numFmtId="164" fontId="49" fillId="0" borderId="11" xfId="0" applyNumberFormat="1" applyFont="1" applyBorder="1" applyAlignment="1">
      <alignment horizontal="center" vertical="center"/>
    </xf>
    <xf numFmtId="49" fontId="49" fillId="0" borderId="31" xfId="0" applyNumberFormat="1" applyFont="1" applyBorder="1" applyAlignment="1">
      <alignment horizontal="center" vertical="center" wrapText="1"/>
    </xf>
    <xf numFmtId="49" fontId="49" fillId="0" borderId="31" xfId="0" applyNumberFormat="1" applyFont="1" applyBorder="1" applyAlignment="1">
      <alignment horizontal="center" vertical="center"/>
    </xf>
    <xf numFmtId="49" fontId="50" fillId="0" borderId="35" xfId="0" applyNumberFormat="1" applyFont="1" applyFill="1" applyBorder="1" applyAlignment="1">
      <alignment horizontal="center" vertical="center" wrapText="1"/>
    </xf>
    <xf numFmtId="0" fontId="49" fillId="0" borderId="45" xfId="0" applyFont="1" applyBorder="1" applyAlignment="1">
      <alignment/>
    </xf>
    <xf numFmtId="3" fontId="49" fillId="0" borderId="11" xfId="0" applyNumberFormat="1" applyFont="1" applyBorder="1" applyAlignment="1">
      <alignment horizontal="center" vertical="center"/>
    </xf>
    <xf numFmtId="3" fontId="49" fillId="0" borderId="31" xfId="0" applyNumberFormat="1" applyFont="1" applyBorder="1" applyAlignment="1">
      <alignment horizontal="center" vertical="center"/>
    </xf>
    <xf numFmtId="165" fontId="49" fillId="0" borderId="11" xfId="0" applyNumberFormat="1" applyFont="1" applyBorder="1" applyAlignment="1">
      <alignment horizontal="center" vertical="center"/>
    </xf>
    <xf numFmtId="165" fontId="49" fillId="0" borderId="31" xfId="0" applyNumberFormat="1" applyFont="1" applyBorder="1" applyAlignment="1">
      <alignment horizontal="center" vertical="center"/>
    </xf>
    <xf numFmtId="164" fontId="49" fillId="0" borderId="23" xfId="0" applyNumberFormat="1" applyFont="1" applyFill="1" applyBorder="1" applyAlignment="1">
      <alignment horizontal="center" vertical="center" wrapText="1"/>
    </xf>
    <xf numFmtId="9" fontId="52" fillId="0" borderId="23" xfId="0" applyNumberFormat="1" applyFont="1" applyBorder="1" applyAlignment="1">
      <alignment horizontal="center" vertical="center"/>
    </xf>
    <xf numFmtId="9" fontId="52" fillId="0" borderId="14" xfId="0" applyNumberFormat="1" applyFont="1" applyBorder="1" applyAlignment="1">
      <alignment horizontal="center" vertical="center"/>
    </xf>
    <xf numFmtId="9" fontId="52" fillId="0" borderId="46" xfId="0" applyNumberFormat="1" applyFont="1" applyBorder="1" applyAlignment="1">
      <alignment horizontal="center" vertical="center"/>
    </xf>
    <xf numFmtId="9" fontId="52" fillId="0" borderId="47" xfId="0" applyNumberFormat="1" applyFont="1" applyBorder="1" applyAlignment="1">
      <alignment horizontal="center" vertical="center"/>
    </xf>
    <xf numFmtId="9" fontId="52" fillId="0" borderId="11" xfId="0" applyNumberFormat="1" applyFont="1" applyBorder="1" applyAlignment="1">
      <alignment horizontal="center" vertical="center"/>
    </xf>
    <xf numFmtId="9" fontId="52" fillId="0" borderId="22" xfId="0" applyNumberFormat="1" applyFont="1" applyBorder="1" applyAlignment="1">
      <alignment horizontal="center" vertical="center"/>
    </xf>
    <xf numFmtId="164" fontId="52" fillId="0" borderId="48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49" fillId="0" borderId="49" xfId="0" applyFont="1" applyBorder="1" applyAlignment="1">
      <alignment/>
    </xf>
    <xf numFmtId="0" fontId="49" fillId="0" borderId="50" xfId="0" applyFont="1" applyBorder="1" applyAlignment="1">
      <alignment horizontal="center" vertical="center" wrapText="1"/>
    </xf>
    <xf numFmtId="164" fontId="11" fillId="0" borderId="31" xfId="0" applyNumberFormat="1" applyFont="1" applyFill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49" fillId="0" borderId="32" xfId="0" applyFont="1" applyBorder="1" applyAlignment="1">
      <alignment vertical="center"/>
    </xf>
    <xf numFmtId="0" fontId="49" fillId="0" borderId="51" xfId="0" applyFont="1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44" fillId="0" borderId="23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44" fillId="0" borderId="23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31" xfId="0" applyFont="1" applyBorder="1" applyAlignment="1">
      <alignment horizontal="center" vertical="center"/>
    </xf>
    <xf numFmtId="0" fontId="44" fillId="0" borderId="52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left" vertical="center"/>
    </xf>
    <xf numFmtId="0" fontId="49" fillId="0" borderId="45" xfId="0" applyFont="1" applyBorder="1" applyAlignment="1">
      <alignment horizontal="left" vertical="center"/>
    </xf>
    <xf numFmtId="0" fontId="49" fillId="0" borderId="23" xfId="0" applyFont="1" applyBorder="1" applyAlignment="1">
      <alignment horizontal="left" vertical="center" wrapText="1"/>
    </xf>
    <xf numFmtId="0" fontId="52" fillId="0" borderId="45" xfId="0" applyFont="1" applyBorder="1" applyAlignment="1">
      <alignment horizontal="left" vertical="center" wrapText="1"/>
    </xf>
    <xf numFmtId="0" fontId="50" fillId="0" borderId="23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164" fontId="53" fillId="0" borderId="53" xfId="0" applyNumberFormat="1" applyFont="1" applyBorder="1" applyAlignment="1">
      <alignment horizontal="center" vertical="center" wrapText="1"/>
    </xf>
    <xf numFmtId="164" fontId="54" fillId="0" borderId="33" xfId="0" applyNumberFormat="1" applyFont="1" applyBorder="1" applyAlignment="1">
      <alignment horizontal="center" vertical="center" wrapText="1"/>
    </xf>
    <xf numFmtId="164" fontId="54" fillId="0" borderId="54" xfId="0" applyNumberFormat="1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45" xfId="0" applyFont="1" applyBorder="1" applyAlignment="1">
      <alignment horizontal="left" vertical="center" wrapText="1"/>
    </xf>
    <xf numFmtId="0" fontId="52" fillId="0" borderId="17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49" fontId="52" fillId="0" borderId="55" xfId="0" applyNumberFormat="1" applyFont="1" applyFill="1" applyBorder="1" applyAlignment="1">
      <alignment horizontal="center" vertical="center" wrapText="1"/>
    </xf>
    <xf numFmtId="49" fontId="52" fillId="0" borderId="56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2" fillId="0" borderId="23" xfId="0" applyFont="1" applyFill="1" applyBorder="1" applyAlignment="1">
      <alignment horizontal="left" vertical="center" wrapText="1"/>
    </xf>
    <xf numFmtId="0" fontId="52" fillId="0" borderId="28" xfId="0" applyFont="1" applyFill="1" applyBorder="1" applyAlignment="1">
      <alignment horizontal="left" vertical="center" wrapText="1"/>
    </xf>
    <xf numFmtId="0" fontId="52" fillId="0" borderId="46" xfId="0" applyFont="1" applyFill="1" applyBorder="1" applyAlignment="1">
      <alignment horizontal="left" vertical="center" wrapText="1"/>
    </xf>
    <xf numFmtId="0" fontId="49" fillId="0" borderId="3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49" fontId="44" fillId="0" borderId="57" xfId="0" applyNumberFormat="1" applyFont="1" applyFill="1" applyBorder="1" applyAlignment="1">
      <alignment horizontal="center" vertical="center" wrapText="1"/>
    </xf>
    <xf numFmtId="49" fontId="44" fillId="0" borderId="5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4" fillId="0" borderId="41" xfId="0" applyNumberFormat="1" applyFont="1" applyFill="1" applyBorder="1" applyAlignment="1">
      <alignment horizontal="center" vertical="center" wrapText="1"/>
    </xf>
    <xf numFmtId="49" fontId="44" fillId="0" borderId="56" xfId="0" applyNumberFormat="1" applyFont="1" applyFill="1" applyBorder="1" applyAlignment="1">
      <alignment horizontal="center" vertical="center" wrapText="1"/>
    </xf>
    <xf numFmtId="0" fontId="49" fillId="0" borderId="59" xfId="0" applyFont="1" applyBorder="1" applyAlignment="1">
      <alignment horizontal="center" wrapText="1"/>
    </xf>
    <xf numFmtId="0" fontId="49" fillId="0" borderId="60" xfId="0" applyFont="1" applyBorder="1" applyAlignment="1">
      <alignment horizontal="center" wrapText="1"/>
    </xf>
    <xf numFmtId="0" fontId="49" fillId="0" borderId="61" xfId="0" applyFont="1" applyBorder="1" applyAlignment="1">
      <alignment horizontal="center" wrapText="1"/>
    </xf>
    <xf numFmtId="0" fontId="49" fillId="0" borderId="62" xfId="0" applyFont="1" applyBorder="1" applyAlignment="1">
      <alignment horizontal="center" wrapText="1"/>
    </xf>
    <xf numFmtId="0" fontId="44" fillId="0" borderId="53" xfId="0" applyFont="1" applyBorder="1" applyAlignment="1">
      <alignment horizontal="center"/>
    </xf>
    <xf numFmtId="0" fontId="44" fillId="0" borderId="33" xfId="0" applyFont="1" applyBorder="1" applyAlignment="1">
      <alignment horizontal="center"/>
    </xf>
    <xf numFmtId="0" fontId="44" fillId="0" borderId="43" xfId="0" applyFont="1" applyBorder="1" applyAlignment="1">
      <alignment horizontal="right"/>
    </xf>
    <xf numFmtId="0" fontId="44" fillId="0" borderId="63" xfId="0" applyFont="1" applyBorder="1" applyAlignment="1">
      <alignment horizontal="right"/>
    </xf>
    <xf numFmtId="0" fontId="44" fillId="0" borderId="4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1600200</xdr:colOff>
      <xdr:row>4</xdr:row>
      <xdr:rowOff>123825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0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2286000</xdr:colOff>
      <xdr:row>5</xdr:row>
      <xdr:rowOff>28575</xdr:rowOff>
    </xdr:to>
    <xdr:sp>
      <xdr:nvSpPr>
        <xdr:cNvPr id="2" name="Casella di testo 288"/>
        <xdr:cNvSpPr txBox="1">
          <a:spLocks noChangeArrowheads="1"/>
        </xdr:cNvSpPr>
      </xdr:nvSpPr>
      <xdr:spPr>
        <a:xfrm>
          <a:off x="1714500" y="0"/>
          <a:ext cx="228600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GRANDE OSPEDALE METROPOLITANO
</a:t>
          </a:r>
          <a:r>
            <a:rPr lang="en-US" cap="none" sz="14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“Bianchi Melacrino Morelli” 
</a:t>
          </a:r>
          <a:r>
            <a:rPr lang="en-US" cap="none" sz="1200" b="0" i="1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Reggio Calabria</a:t>
          </a:r>
          <a:r>
            <a:rPr lang="en-US" cap="none" sz="1200" b="0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333375</xdr:colOff>
      <xdr:row>0</xdr:row>
      <xdr:rowOff>76200</xdr:rowOff>
    </xdr:from>
    <xdr:to>
      <xdr:col>3</xdr:col>
      <xdr:colOff>381000</xdr:colOff>
      <xdr:row>4</xdr:row>
      <xdr:rowOff>133350</xdr:rowOff>
    </xdr:to>
    <xdr:pic>
      <xdr:nvPicPr>
        <xdr:cNvPr id="3" name="Immagin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0" y="76200"/>
          <a:ext cx="657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28575</xdr:colOff>
      <xdr:row>5</xdr:row>
      <xdr:rowOff>123825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495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1</xdr:row>
      <xdr:rowOff>9525</xdr:rowOff>
    </xdr:from>
    <xdr:to>
      <xdr:col>2</xdr:col>
      <xdr:colOff>762000</xdr:colOff>
      <xdr:row>5</xdr:row>
      <xdr:rowOff>47625</xdr:rowOff>
    </xdr:to>
    <xdr:pic>
      <xdr:nvPicPr>
        <xdr:cNvPr id="2" name="Immagin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200025"/>
          <a:ext cx="6572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466725</xdr:colOff>
      <xdr:row>0</xdr:row>
      <xdr:rowOff>57150</xdr:rowOff>
    </xdr:from>
    <xdr:to>
      <xdr:col>8</xdr:col>
      <xdr:colOff>1009650</xdr:colOff>
      <xdr:row>4</xdr:row>
      <xdr:rowOff>133350</xdr:rowOff>
    </xdr:to>
    <xdr:pic>
      <xdr:nvPicPr>
        <xdr:cNvPr id="1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57150"/>
          <a:ext cx="542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0</xdr:row>
      <xdr:rowOff>38100</xdr:rowOff>
    </xdr:from>
    <xdr:to>
      <xdr:col>3</xdr:col>
      <xdr:colOff>104775</xdr:colOff>
      <xdr:row>4</xdr:row>
      <xdr:rowOff>171450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8100"/>
          <a:ext cx="1409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6</xdr:row>
      <xdr:rowOff>104775</xdr:rowOff>
    </xdr:from>
    <xdr:to>
      <xdr:col>11</xdr:col>
      <xdr:colOff>180975</xdr:colOff>
      <xdr:row>11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0458450" y="1190625"/>
          <a:ext cx="8667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47625</xdr:colOff>
      <xdr:row>3</xdr:row>
      <xdr:rowOff>28575</xdr:rowOff>
    </xdr:from>
    <xdr:to>
      <xdr:col>5</xdr:col>
      <xdr:colOff>619125</xdr:colOff>
      <xdr:row>7</xdr:row>
      <xdr:rowOff>76200</xdr:rowOff>
    </xdr:to>
    <xdr:sp>
      <xdr:nvSpPr>
        <xdr:cNvPr id="2" name="Casella di testo 288"/>
        <xdr:cNvSpPr txBox="1">
          <a:spLocks noChangeArrowheads="1"/>
        </xdr:cNvSpPr>
      </xdr:nvSpPr>
      <xdr:spPr>
        <a:xfrm>
          <a:off x="3543300" y="571500"/>
          <a:ext cx="311467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GRANDE OSPEDALE METROPOLITANO
</a:t>
          </a:r>
          <a:r>
            <a:rPr lang="en-US" cap="none" sz="14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“Bianchi Melacrino Morelli” 
</a:t>
          </a:r>
          <a:r>
            <a:rPr lang="en-US" cap="none" sz="1200" b="0" i="1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Reggio Calabria</a:t>
          </a:r>
          <a:r>
            <a:rPr lang="en-US" cap="none" sz="1200" b="0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361950</xdr:colOff>
      <xdr:row>2</xdr:row>
      <xdr:rowOff>0</xdr:rowOff>
    </xdr:from>
    <xdr:to>
      <xdr:col>1</xdr:col>
      <xdr:colOff>2505075</xdr:colOff>
      <xdr:row>8</xdr:row>
      <xdr:rowOff>76200</xdr:rowOff>
    </xdr:to>
    <xdr:pic>
      <xdr:nvPicPr>
        <xdr:cNvPr id="3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61950"/>
          <a:ext cx="21431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476250</xdr:colOff>
      <xdr:row>3</xdr:row>
      <xdr:rowOff>28575</xdr:rowOff>
    </xdr:from>
    <xdr:to>
      <xdr:col>6</xdr:col>
      <xdr:colOff>1114425</xdr:colOff>
      <xdr:row>7</xdr:row>
      <xdr:rowOff>95250</xdr:rowOff>
    </xdr:to>
    <xdr:pic>
      <xdr:nvPicPr>
        <xdr:cNvPr id="4" name="Immagin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571500"/>
          <a:ext cx="638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476250</xdr:colOff>
      <xdr:row>3</xdr:row>
      <xdr:rowOff>19050</xdr:rowOff>
    </xdr:from>
    <xdr:to>
      <xdr:col>6</xdr:col>
      <xdr:colOff>1114425</xdr:colOff>
      <xdr:row>7</xdr:row>
      <xdr:rowOff>85725</xdr:rowOff>
    </xdr:to>
    <xdr:pic>
      <xdr:nvPicPr>
        <xdr:cNvPr id="5" name="Immagin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561975"/>
          <a:ext cx="638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247650</xdr:colOff>
      <xdr:row>5</xdr:row>
      <xdr:rowOff>161925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743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1</xdr:row>
      <xdr:rowOff>38100</xdr:rowOff>
    </xdr:from>
    <xdr:to>
      <xdr:col>7</xdr:col>
      <xdr:colOff>333375</xdr:colOff>
      <xdr:row>5</xdr:row>
      <xdr:rowOff>85725</xdr:rowOff>
    </xdr:to>
    <xdr:sp>
      <xdr:nvSpPr>
        <xdr:cNvPr id="2" name="Casella di testo 288"/>
        <xdr:cNvSpPr txBox="1">
          <a:spLocks noChangeArrowheads="1"/>
        </xdr:cNvSpPr>
      </xdr:nvSpPr>
      <xdr:spPr>
        <a:xfrm>
          <a:off x="1876425" y="228600"/>
          <a:ext cx="25622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GRANDE OSPEDALE METROPOLITANO
</a:t>
          </a:r>
          <a:r>
            <a:rPr lang="en-US" cap="none" sz="14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“Bianchi Melacrino Morelli” 
</a:t>
          </a:r>
          <a:r>
            <a:rPr lang="en-US" cap="none" sz="1200" b="0" i="1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Reggio Calabria</a:t>
          </a:r>
          <a:r>
            <a:rPr lang="en-US" cap="none" sz="1200" b="0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9</xdr:col>
      <xdr:colOff>19050</xdr:colOff>
      <xdr:row>0</xdr:row>
      <xdr:rowOff>171450</xdr:rowOff>
    </xdr:from>
    <xdr:to>
      <xdr:col>9</xdr:col>
      <xdr:colOff>666750</xdr:colOff>
      <xdr:row>5</xdr:row>
      <xdr:rowOff>38100</xdr:rowOff>
    </xdr:to>
    <xdr:pic>
      <xdr:nvPicPr>
        <xdr:cNvPr id="3" name="Immagin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171450"/>
          <a:ext cx="638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28"/>
  <sheetViews>
    <sheetView view="pageBreakPreview" zoomScaleSheetLayoutView="100" zoomScalePageLayoutView="0" workbookViewId="0" topLeftCell="A1">
      <selection activeCell="D7" sqref="D7"/>
    </sheetView>
  </sheetViews>
  <sheetFormatPr defaultColWidth="9.140625" defaultRowHeight="15"/>
  <cols>
    <col min="1" max="1" width="25.7109375" style="0" customWidth="1"/>
    <col min="2" max="2" width="36.421875" style="0" customWidth="1"/>
    <col min="4" max="4" width="9.57421875" style="0" bestFit="1" customWidth="1"/>
  </cols>
  <sheetData>
    <row r="5" ht="14.25">
      <c r="A5" s="1"/>
    </row>
    <row r="6" ht="14.25">
      <c r="A6" s="1"/>
    </row>
    <row r="7" ht="14.25">
      <c r="A7" s="50" t="s">
        <v>7</v>
      </c>
    </row>
    <row r="8" ht="14.25">
      <c r="A8" s="1"/>
    </row>
    <row r="9" spans="1:4" s="37" customFormat="1" ht="14.25">
      <c r="A9" s="158" t="s">
        <v>2</v>
      </c>
      <c r="B9" s="159"/>
      <c r="C9" s="159"/>
      <c r="D9" s="160"/>
    </row>
    <row r="10" spans="1:4" ht="14.25">
      <c r="A10" s="36"/>
      <c r="B10" s="36"/>
      <c r="C10" s="36"/>
      <c r="D10" s="36"/>
    </row>
    <row r="11" spans="1:4" ht="42.75">
      <c r="A11" s="162" t="s">
        <v>1</v>
      </c>
      <c r="B11" s="163"/>
      <c r="C11" s="31" t="s">
        <v>4</v>
      </c>
      <c r="D11" s="31" t="s">
        <v>3</v>
      </c>
    </row>
    <row r="12" spans="1:4" s="35" customFormat="1" ht="24.75" customHeight="1">
      <c r="A12" s="161" t="s">
        <v>104</v>
      </c>
      <c r="B12" s="161"/>
      <c r="C12" s="34" t="s">
        <v>5</v>
      </c>
      <c r="D12" s="32" t="s">
        <v>106</v>
      </c>
    </row>
    <row r="13" spans="1:4" s="35" customFormat="1" ht="24.75" customHeight="1">
      <c r="A13" s="156" t="s">
        <v>107</v>
      </c>
      <c r="B13" s="157"/>
      <c r="C13" s="129" t="s">
        <v>5</v>
      </c>
      <c r="D13" s="130" t="s">
        <v>105</v>
      </c>
    </row>
    <row r="14" spans="1:4" s="35" customFormat="1" ht="24.75" customHeight="1">
      <c r="A14" s="156" t="s">
        <v>115</v>
      </c>
      <c r="B14" s="157"/>
      <c r="C14" s="128" t="s">
        <v>108</v>
      </c>
      <c r="D14" s="130" t="s">
        <v>113</v>
      </c>
    </row>
    <row r="15" spans="1:4" s="35" customFormat="1" ht="24.75" customHeight="1">
      <c r="A15" s="156" t="s">
        <v>116</v>
      </c>
      <c r="B15" s="157"/>
      <c r="C15" s="128" t="s">
        <v>108</v>
      </c>
      <c r="D15" s="130" t="s">
        <v>113</v>
      </c>
    </row>
    <row r="16" spans="1:4" s="35" customFormat="1" ht="24.75" customHeight="1">
      <c r="A16" s="156" t="s">
        <v>117</v>
      </c>
      <c r="B16" s="157"/>
      <c r="C16" s="128" t="s">
        <v>108</v>
      </c>
      <c r="D16" s="130" t="s">
        <v>114</v>
      </c>
    </row>
    <row r="17" spans="1:4" s="35" customFormat="1" ht="24.75" customHeight="1">
      <c r="A17" s="156" t="s">
        <v>118</v>
      </c>
      <c r="B17" s="157"/>
      <c r="C17" s="129" t="s">
        <v>108</v>
      </c>
      <c r="D17" s="130" t="s">
        <v>109</v>
      </c>
    </row>
    <row r="18" spans="1:4" s="35" customFormat="1" ht="24.75" customHeight="1">
      <c r="A18" s="156" t="s">
        <v>119</v>
      </c>
      <c r="B18" s="157"/>
      <c r="C18" s="129" t="s">
        <v>108</v>
      </c>
      <c r="D18" s="130" t="s">
        <v>110</v>
      </c>
    </row>
    <row r="19" spans="1:4" s="35" customFormat="1" ht="24.75" customHeight="1">
      <c r="A19" s="156" t="s">
        <v>120</v>
      </c>
      <c r="B19" s="157"/>
      <c r="C19" s="34" t="s">
        <v>108</v>
      </c>
      <c r="D19" s="32" t="s">
        <v>111</v>
      </c>
    </row>
    <row r="20" spans="1:4" s="35" customFormat="1" ht="24.75" customHeight="1">
      <c r="A20" s="156" t="s">
        <v>121</v>
      </c>
      <c r="B20" s="157"/>
      <c r="C20" s="34" t="s">
        <v>108</v>
      </c>
      <c r="D20" s="32" t="s">
        <v>112</v>
      </c>
    </row>
    <row r="21" spans="1:4" s="35" customFormat="1" ht="24.75" customHeight="1">
      <c r="A21" s="156" t="s">
        <v>122</v>
      </c>
      <c r="B21" s="157"/>
      <c r="C21" s="34" t="s">
        <v>6</v>
      </c>
      <c r="D21" s="32" t="s">
        <v>123</v>
      </c>
    </row>
    <row r="22" spans="1:4" s="35" customFormat="1" ht="24.75" customHeight="1">
      <c r="A22" s="156" t="s">
        <v>124</v>
      </c>
      <c r="B22" s="157"/>
      <c r="C22" s="34" t="s">
        <v>6</v>
      </c>
      <c r="D22" s="32" t="s">
        <v>125</v>
      </c>
    </row>
    <row r="23" spans="1:4" s="35" customFormat="1" ht="24.75" customHeight="1">
      <c r="A23" s="164" t="s">
        <v>126</v>
      </c>
      <c r="B23" s="165"/>
      <c r="C23" s="34" t="s">
        <v>5</v>
      </c>
      <c r="D23" s="32" t="s">
        <v>127</v>
      </c>
    </row>
    <row r="24" spans="1:4" s="35" customFormat="1" ht="24.75" customHeight="1">
      <c r="A24" s="156" t="s">
        <v>128</v>
      </c>
      <c r="B24" s="157"/>
      <c r="C24" s="34" t="s">
        <v>6</v>
      </c>
      <c r="D24" s="32" t="s">
        <v>129</v>
      </c>
    </row>
    <row r="25" spans="1:4" s="35" customFormat="1" ht="24.75" customHeight="1">
      <c r="A25" s="156" t="s">
        <v>130</v>
      </c>
      <c r="B25" s="157"/>
      <c r="C25" s="34" t="s">
        <v>131</v>
      </c>
      <c r="D25" s="32" t="s">
        <v>132</v>
      </c>
    </row>
    <row r="26" spans="1:4" s="35" customFormat="1" ht="24.75" customHeight="1">
      <c r="A26" s="156" t="s">
        <v>133</v>
      </c>
      <c r="B26" s="157"/>
      <c r="C26" s="34" t="s">
        <v>131</v>
      </c>
      <c r="D26" s="32" t="s">
        <v>134</v>
      </c>
    </row>
    <row r="27" spans="1:4" s="35" customFormat="1" ht="24.75" customHeight="1">
      <c r="A27" s="156" t="s">
        <v>135</v>
      </c>
      <c r="B27" s="157"/>
      <c r="C27" s="34" t="s">
        <v>108</v>
      </c>
      <c r="D27" s="130" t="s">
        <v>141</v>
      </c>
    </row>
    <row r="28" ht="14.25">
      <c r="C28" s="30"/>
    </row>
  </sheetData>
  <sheetProtection/>
  <mergeCells count="18">
    <mergeCell ref="A27:B27"/>
    <mergeCell ref="A9:D9"/>
    <mergeCell ref="A12:B12"/>
    <mergeCell ref="A11:B11"/>
    <mergeCell ref="A23:B23"/>
    <mergeCell ref="A13:B13"/>
    <mergeCell ref="A17:B17"/>
    <mergeCell ref="A18:B18"/>
    <mergeCell ref="A19:B19"/>
    <mergeCell ref="A20:B20"/>
    <mergeCell ref="A21:B21"/>
    <mergeCell ref="A14:B14"/>
    <mergeCell ref="A15:B15"/>
    <mergeCell ref="A16:B16"/>
    <mergeCell ref="A22:B22"/>
    <mergeCell ref="A24:B24"/>
    <mergeCell ref="A25:B25"/>
    <mergeCell ref="A26:B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5"/>
  <sheetViews>
    <sheetView view="pageBreakPreview" zoomScaleSheetLayoutView="100" zoomScalePageLayoutView="0" workbookViewId="0" topLeftCell="A1">
      <selection activeCell="G14" sqref="G14"/>
    </sheetView>
  </sheetViews>
  <sheetFormatPr defaultColWidth="9.140625" defaultRowHeight="15"/>
  <cols>
    <col min="1" max="1" width="22.00390625" style="0" customWidth="1"/>
    <col min="2" max="2" width="43.57421875" style="0" customWidth="1"/>
    <col min="3" max="3" width="12.140625" style="0" customWidth="1"/>
    <col min="4" max="4" width="8.140625" style="0" customWidth="1"/>
  </cols>
  <sheetData>
    <row r="2" ht="15">
      <c r="B2" s="23" t="s">
        <v>72</v>
      </c>
    </row>
    <row r="3" ht="15">
      <c r="B3" s="23" t="s">
        <v>73</v>
      </c>
    </row>
    <row r="4" ht="15">
      <c r="B4" s="22" t="s">
        <v>74</v>
      </c>
    </row>
    <row r="8" ht="14.25">
      <c r="A8" s="33" t="s">
        <v>8</v>
      </c>
    </row>
    <row r="10" spans="1:4" ht="14.25">
      <c r="A10" s="169" t="s">
        <v>71</v>
      </c>
      <c r="B10" s="169"/>
      <c r="C10" s="169"/>
      <c r="D10" s="169"/>
    </row>
    <row r="11" spans="1:4" ht="14.25">
      <c r="A11" s="170" t="s">
        <v>9</v>
      </c>
      <c r="B11" s="38" t="s">
        <v>10</v>
      </c>
      <c r="C11" s="4"/>
      <c r="D11" s="4"/>
    </row>
    <row r="12" spans="1:4" ht="14.25">
      <c r="A12" s="170"/>
      <c r="B12" s="38" t="s">
        <v>11</v>
      </c>
      <c r="C12" s="172" t="s">
        <v>14</v>
      </c>
      <c r="D12" s="171"/>
    </row>
    <row r="13" spans="1:4" ht="14.25">
      <c r="A13" s="170"/>
      <c r="B13" s="38" t="s">
        <v>12</v>
      </c>
      <c r="C13" s="172"/>
      <c r="D13" s="171"/>
    </row>
    <row r="14" spans="1:4" ht="14.25">
      <c r="A14" s="170"/>
      <c r="B14" s="38" t="s">
        <v>13</v>
      </c>
      <c r="C14" s="172"/>
      <c r="D14" s="171"/>
    </row>
    <row r="15" spans="1:4" ht="14.25">
      <c r="A15" s="170"/>
      <c r="B15" s="38"/>
      <c r="C15" s="43"/>
      <c r="D15" s="171"/>
    </row>
    <row r="16" spans="1:4" ht="14.25">
      <c r="A16" s="170"/>
      <c r="B16" s="38" t="s">
        <v>15</v>
      </c>
      <c r="C16" s="172" t="s">
        <v>18</v>
      </c>
      <c r="D16" s="171"/>
    </row>
    <row r="17" spans="1:4" ht="14.25">
      <c r="A17" s="170"/>
      <c r="B17" s="38" t="s">
        <v>16</v>
      </c>
      <c r="C17" s="172"/>
      <c r="D17" s="171"/>
    </row>
    <row r="18" spans="1:4" ht="14.25">
      <c r="A18" s="170"/>
      <c r="B18" s="38" t="s">
        <v>17</v>
      </c>
      <c r="C18" s="172"/>
      <c r="D18" s="171"/>
    </row>
    <row r="19" spans="1:4" ht="14.25">
      <c r="A19" s="170"/>
      <c r="B19" s="38"/>
      <c r="C19" s="43"/>
      <c r="D19" s="171"/>
    </row>
    <row r="20" spans="1:4" ht="14.25">
      <c r="A20" s="170"/>
      <c r="B20" s="38"/>
      <c r="C20" s="43"/>
      <c r="D20" s="171"/>
    </row>
    <row r="21" spans="1:4" ht="14.25">
      <c r="A21" s="170"/>
      <c r="B21" s="38" t="s">
        <v>19</v>
      </c>
      <c r="C21" s="172" t="s">
        <v>21</v>
      </c>
      <c r="D21" s="171"/>
    </row>
    <row r="22" spans="1:4" ht="14.25">
      <c r="A22" s="170"/>
      <c r="B22" s="38" t="s">
        <v>20</v>
      </c>
      <c r="C22" s="172"/>
      <c r="D22" s="171"/>
    </row>
    <row r="23" spans="1:4" ht="14.25">
      <c r="A23" s="170"/>
      <c r="B23" s="39"/>
      <c r="C23" s="43"/>
      <c r="D23" s="171"/>
    </row>
    <row r="24" spans="1:4" ht="14.25">
      <c r="A24" s="170"/>
      <c r="B24" s="38" t="s">
        <v>22</v>
      </c>
      <c r="C24" s="43"/>
      <c r="D24" s="171"/>
    </row>
    <row r="25" spans="1:4" ht="14.25">
      <c r="A25" s="170"/>
      <c r="B25" s="38"/>
      <c r="C25" s="43"/>
      <c r="D25" s="171"/>
    </row>
    <row r="26" spans="1:4" ht="14.25">
      <c r="A26" s="170"/>
      <c r="B26" s="38" t="s">
        <v>24</v>
      </c>
      <c r="C26" s="43"/>
      <c r="D26" s="171"/>
    </row>
    <row r="27" spans="1:4" ht="14.25">
      <c r="A27" s="170"/>
      <c r="B27" s="38" t="s">
        <v>23</v>
      </c>
      <c r="C27" s="43"/>
      <c r="D27" s="171"/>
    </row>
    <row r="28" spans="1:4" ht="14.25">
      <c r="A28" s="170"/>
      <c r="B28" s="38" t="s">
        <v>27</v>
      </c>
      <c r="C28" s="43"/>
      <c r="D28" s="171"/>
    </row>
    <row r="29" spans="1:4" ht="14.25">
      <c r="A29" s="170"/>
      <c r="B29" s="38" t="s">
        <v>25</v>
      </c>
      <c r="C29" s="43"/>
      <c r="D29" s="171"/>
    </row>
    <row r="30" spans="1:4" ht="14.25">
      <c r="A30" s="4"/>
      <c r="B30" s="38"/>
      <c r="C30" s="43"/>
      <c r="D30" s="171"/>
    </row>
    <row r="31" spans="1:4" ht="14.25">
      <c r="A31" s="170" t="s">
        <v>26</v>
      </c>
      <c r="B31" s="38" t="s">
        <v>24</v>
      </c>
      <c r="C31" s="43"/>
      <c r="D31" s="171"/>
    </row>
    <row r="32" spans="1:4" ht="14.25">
      <c r="A32" s="170"/>
      <c r="B32" s="40" t="s">
        <v>28</v>
      </c>
      <c r="C32" s="44"/>
      <c r="D32" s="171"/>
    </row>
    <row r="33" spans="1:4" ht="14.25">
      <c r="A33" s="170"/>
      <c r="B33" s="38"/>
      <c r="C33" s="44"/>
      <c r="D33" s="171"/>
    </row>
    <row r="34" spans="1:4" ht="14.25">
      <c r="A34" s="170"/>
      <c r="B34" s="40" t="s">
        <v>29</v>
      </c>
      <c r="C34" s="44"/>
      <c r="D34" s="171"/>
    </row>
    <row r="35" spans="1:4" ht="14.25">
      <c r="A35" s="170"/>
      <c r="B35" s="40" t="s">
        <v>30</v>
      </c>
      <c r="C35" s="44"/>
      <c r="D35" s="171"/>
    </row>
    <row r="36" spans="1:4" ht="14.25">
      <c r="A36" s="170"/>
      <c r="B36" s="40" t="s">
        <v>31</v>
      </c>
      <c r="C36" s="44"/>
      <c r="D36" s="171"/>
    </row>
    <row r="37" spans="1:4" ht="14.25">
      <c r="A37" s="170"/>
      <c r="B37" s="40" t="s">
        <v>32</v>
      </c>
      <c r="C37" s="44"/>
      <c r="D37" s="171"/>
    </row>
    <row r="38" spans="1:4" ht="14.25">
      <c r="A38" s="170"/>
      <c r="B38" s="40" t="s">
        <v>33</v>
      </c>
      <c r="C38" s="44"/>
      <c r="D38" s="171"/>
    </row>
    <row r="39" spans="1:4" ht="14.25">
      <c r="A39" s="170"/>
      <c r="B39" s="40" t="s">
        <v>34</v>
      </c>
      <c r="C39" s="44"/>
      <c r="D39" s="171"/>
    </row>
    <row r="40" spans="1:4" ht="14.25">
      <c r="A40" s="7"/>
      <c r="B40" s="41"/>
      <c r="C40" s="44"/>
      <c r="D40" s="6"/>
    </row>
    <row r="41" spans="1:4" ht="28.5">
      <c r="A41" s="166" t="s">
        <v>48</v>
      </c>
      <c r="B41" s="42" t="s">
        <v>90</v>
      </c>
      <c r="C41" s="44"/>
      <c r="D41" s="3"/>
    </row>
    <row r="42" spans="1:4" ht="14.25">
      <c r="A42" s="167"/>
      <c r="B42" s="42" t="s">
        <v>91</v>
      </c>
      <c r="C42" s="44"/>
      <c r="D42" s="3"/>
    </row>
    <row r="43" spans="1:4" ht="28.5">
      <c r="A43" s="167"/>
      <c r="B43" s="45" t="s">
        <v>93</v>
      </c>
      <c r="C43" s="44"/>
      <c r="D43" s="3"/>
    </row>
    <row r="44" spans="1:4" ht="28.5">
      <c r="A44" s="167"/>
      <c r="B44" s="42" t="s">
        <v>92</v>
      </c>
      <c r="C44" s="44"/>
      <c r="D44" s="3"/>
    </row>
    <row r="45" spans="1:4" ht="28.5">
      <c r="A45" s="168"/>
      <c r="B45" s="42" t="s">
        <v>49</v>
      </c>
      <c r="C45" s="44"/>
      <c r="D45" s="3"/>
    </row>
  </sheetData>
  <sheetProtection/>
  <mergeCells count="8">
    <mergeCell ref="A41:A45"/>
    <mergeCell ref="A10:D10"/>
    <mergeCell ref="A31:A39"/>
    <mergeCell ref="D12:D39"/>
    <mergeCell ref="C12:C14"/>
    <mergeCell ref="C16:C18"/>
    <mergeCell ref="C21:C22"/>
    <mergeCell ref="A11:A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SheetLayoutView="100" zoomScalePageLayoutView="0" workbookViewId="0" topLeftCell="A13">
      <selection activeCell="H9" sqref="H9"/>
    </sheetView>
  </sheetViews>
  <sheetFormatPr defaultColWidth="9.140625" defaultRowHeight="15"/>
  <cols>
    <col min="1" max="1" width="8.8515625" style="0" customWidth="1"/>
    <col min="2" max="2" width="9.140625" style="0" customWidth="1"/>
    <col min="3" max="3" width="6.7109375" style="0" customWidth="1"/>
    <col min="4" max="4" width="8.421875" style="0" customWidth="1"/>
    <col min="5" max="5" width="8.8515625" style="0" customWidth="1"/>
    <col min="6" max="7" width="10.7109375" style="0" customWidth="1"/>
    <col min="8" max="8" width="12.28125" style="0" customWidth="1"/>
    <col min="9" max="9" width="23.28125" style="0" customWidth="1"/>
    <col min="10" max="10" width="5.7109375" style="0" hidden="1" customWidth="1"/>
    <col min="11" max="11" width="6.8515625" style="0" hidden="1" customWidth="1"/>
    <col min="12" max="12" width="6.421875" style="0" customWidth="1"/>
  </cols>
  <sheetData>
    <row r="1" spans="6:7" ht="15">
      <c r="F1" s="23" t="s">
        <v>72</v>
      </c>
      <c r="G1" s="23"/>
    </row>
    <row r="2" spans="6:7" ht="15">
      <c r="F2" s="23" t="s">
        <v>73</v>
      </c>
      <c r="G2" s="23"/>
    </row>
    <row r="3" spans="6:7" ht="15">
      <c r="F3" s="22" t="s">
        <v>74</v>
      </c>
      <c r="G3" s="22"/>
    </row>
    <row r="6" ht="14.25">
      <c r="A6" s="76" t="s">
        <v>102</v>
      </c>
    </row>
    <row r="7" spans="1:9" ht="15" thickBot="1">
      <c r="A7" s="2"/>
      <c r="B7" s="2"/>
      <c r="C7" s="2"/>
      <c r="D7" s="2"/>
      <c r="E7" s="2"/>
      <c r="F7" s="2"/>
      <c r="G7" s="2"/>
      <c r="H7" s="2"/>
      <c r="I7" s="1"/>
    </row>
    <row r="8" spans="1:9" s="55" customFormat="1" ht="36">
      <c r="A8" s="177" t="s">
        <v>81</v>
      </c>
      <c r="B8" s="178"/>
      <c r="C8" s="52" t="s">
        <v>4</v>
      </c>
      <c r="D8" s="52" t="s">
        <v>3</v>
      </c>
      <c r="E8" s="52" t="s">
        <v>82</v>
      </c>
      <c r="F8" s="53" t="s">
        <v>35</v>
      </c>
      <c r="G8" s="54" t="s">
        <v>138</v>
      </c>
      <c r="H8" s="54" t="s">
        <v>139</v>
      </c>
      <c r="I8" s="135" t="s">
        <v>37</v>
      </c>
    </row>
    <row r="9" spans="1:9" s="51" customFormat="1" ht="18" customHeight="1">
      <c r="A9" s="179" t="s">
        <v>0</v>
      </c>
      <c r="B9" s="180"/>
      <c r="C9" s="56" t="s">
        <v>5</v>
      </c>
      <c r="D9" s="56" t="str">
        <f>'ALLEGATO 1'!D12</f>
        <v>390.000</v>
      </c>
      <c r="E9" s="139">
        <v>0.63</v>
      </c>
      <c r="F9" s="57">
        <f>D9*E9</f>
        <v>245700</v>
      </c>
      <c r="G9" s="142">
        <v>0.04</v>
      </c>
      <c r="H9" s="142"/>
      <c r="I9" s="59"/>
    </row>
    <row r="10" spans="1:9" s="51" customFormat="1" ht="28.5" customHeight="1">
      <c r="A10" s="184" t="s">
        <v>107</v>
      </c>
      <c r="B10" s="185"/>
      <c r="C10" s="133" t="s">
        <v>5</v>
      </c>
      <c r="D10" s="134" t="str">
        <f>'ALLEGATO 1'!D13</f>
        <v>4.600</v>
      </c>
      <c r="E10" s="140">
        <v>2</v>
      </c>
      <c r="F10" s="132">
        <f>D10*E10</f>
        <v>9200</v>
      </c>
      <c r="G10" s="142">
        <v>0.04</v>
      </c>
      <c r="H10" s="142"/>
      <c r="I10" s="68"/>
    </row>
    <row r="11" spans="1:9" s="51" customFormat="1" ht="25.5" customHeight="1">
      <c r="A11" s="173" t="s">
        <v>115</v>
      </c>
      <c r="B11" s="174"/>
      <c r="C11" s="56" t="s">
        <v>108</v>
      </c>
      <c r="D11" s="64" t="s">
        <v>113</v>
      </c>
      <c r="E11" s="139">
        <v>10</v>
      </c>
      <c r="F11" s="57">
        <f>D11*E11</f>
        <v>50</v>
      </c>
      <c r="G11" s="142">
        <v>0.04</v>
      </c>
      <c r="H11" s="142"/>
      <c r="I11" s="62"/>
    </row>
    <row r="12" spans="1:9" s="51" customFormat="1" ht="24.75" customHeight="1">
      <c r="A12" s="173" t="s">
        <v>116</v>
      </c>
      <c r="B12" s="174"/>
      <c r="C12" s="56" t="s">
        <v>108</v>
      </c>
      <c r="D12" s="64" t="s">
        <v>113</v>
      </c>
      <c r="E12" s="139">
        <v>10</v>
      </c>
      <c r="F12" s="57">
        <f>D12*E12</f>
        <v>50</v>
      </c>
      <c r="G12" s="142">
        <v>0.04</v>
      </c>
      <c r="H12" s="142"/>
      <c r="I12" s="62"/>
    </row>
    <row r="13" spans="1:9" s="51" customFormat="1" ht="24" customHeight="1">
      <c r="A13" s="173" t="s">
        <v>117</v>
      </c>
      <c r="B13" s="174"/>
      <c r="C13" s="65" t="s">
        <v>108</v>
      </c>
      <c r="D13" s="66" t="s">
        <v>114</v>
      </c>
      <c r="E13" s="140">
        <v>10</v>
      </c>
      <c r="F13" s="67">
        <f>D13*E13</f>
        <v>400</v>
      </c>
      <c r="G13" s="142">
        <v>0.04</v>
      </c>
      <c r="H13" s="142"/>
      <c r="I13" s="68"/>
    </row>
    <row r="14" spans="1:9" s="51" customFormat="1" ht="24.75" customHeight="1">
      <c r="A14" s="173" t="s">
        <v>118</v>
      </c>
      <c r="B14" s="174"/>
      <c r="C14" s="65" t="s">
        <v>108</v>
      </c>
      <c r="D14" s="65">
        <v>30</v>
      </c>
      <c r="E14" s="140">
        <v>4.1</v>
      </c>
      <c r="F14" s="67">
        <f>D14*E14</f>
        <v>122.99999999999999</v>
      </c>
      <c r="G14" s="142">
        <v>0.04</v>
      </c>
      <c r="H14" s="142"/>
      <c r="I14" s="68"/>
    </row>
    <row r="15" spans="1:9" s="51" customFormat="1" ht="24.75" customHeight="1">
      <c r="A15" s="173" t="s">
        <v>119</v>
      </c>
      <c r="B15" s="174"/>
      <c r="C15" s="65" t="s">
        <v>108</v>
      </c>
      <c r="D15" s="65">
        <v>630</v>
      </c>
      <c r="E15" s="140">
        <v>5.729</v>
      </c>
      <c r="F15" s="67">
        <f>D15*E15</f>
        <v>3609.27</v>
      </c>
      <c r="G15" s="142">
        <v>0.04</v>
      </c>
      <c r="H15" s="142"/>
      <c r="I15" s="68"/>
    </row>
    <row r="16" spans="1:9" s="51" customFormat="1" ht="24.75" customHeight="1">
      <c r="A16" s="173" t="s">
        <v>120</v>
      </c>
      <c r="B16" s="174"/>
      <c r="C16" s="65" t="s">
        <v>108</v>
      </c>
      <c r="D16" s="65">
        <v>45</v>
      </c>
      <c r="E16" s="140">
        <v>8.12</v>
      </c>
      <c r="F16" s="67">
        <f>D16*E16</f>
        <v>365.4</v>
      </c>
      <c r="G16" s="142">
        <v>0.04</v>
      </c>
      <c r="H16" s="142"/>
      <c r="I16" s="68"/>
    </row>
    <row r="17" spans="1:9" s="51" customFormat="1" ht="22.5" customHeight="1">
      <c r="A17" s="173" t="s">
        <v>121</v>
      </c>
      <c r="B17" s="174"/>
      <c r="C17" s="56" t="s">
        <v>108</v>
      </c>
      <c r="D17" s="56">
        <v>300</v>
      </c>
      <c r="E17" s="139">
        <v>11.457</v>
      </c>
      <c r="F17" s="57">
        <f>D17*E17</f>
        <v>3437.1000000000004</v>
      </c>
      <c r="G17" s="142">
        <v>0.04</v>
      </c>
      <c r="H17" s="142"/>
      <c r="I17" s="62"/>
    </row>
    <row r="18" spans="1:9" s="51" customFormat="1" ht="24.75" customHeight="1">
      <c r="A18" s="173" t="s">
        <v>122</v>
      </c>
      <c r="B18" s="174"/>
      <c r="C18" s="56" t="s">
        <v>6</v>
      </c>
      <c r="D18" s="137">
        <v>1500</v>
      </c>
      <c r="E18" s="139">
        <v>1.4</v>
      </c>
      <c r="F18" s="57">
        <f>D18*E18</f>
        <v>2100</v>
      </c>
      <c r="G18" s="142">
        <v>0.04</v>
      </c>
      <c r="H18" s="142"/>
      <c r="I18" s="62"/>
    </row>
    <row r="19" spans="1:9" s="51" customFormat="1" ht="30" customHeight="1">
      <c r="A19" s="175" t="s">
        <v>124</v>
      </c>
      <c r="B19" s="186"/>
      <c r="C19" s="65" t="s">
        <v>6</v>
      </c>
      <c r="D19" s="65">
        <v>600</v>
      </c>
      <c r="E19" s="140">
        <v>1.4</v>
      </c>
      <c r="F19" s="67">
        <f>D19*E19</f>
        <v>840</v>
      </c>
      <c r="G19" s="143">
        <v>0.22</v>
      </c>
      <c r="H19" s="143"/>
      <c r="I19" s="68"/>
    </row>
    <row r="20" spans="1:9" s="51" customFormat="1" ht="22.5" customHeight="1">
      <c r="A20" s="175" t="s">
        <v>126</v>
      </c>
      <c r="B20" s="176"/>
      <c r="C20" s="56" t="s">
        <v>5</v>
      </c>
      <c r="D20" s="137">
        <v>1100</v>
      </c>
      <c r="E20" s="139">
        <v>1.42</v>
      </c>
      <c r="F20" s="57">
        <f>D20*E20</f>
        <v>1562</v>
      </c>
      <c r="G20" s="142">
        <v>0.04</v>
      </c>
      <c r="H20" s="142"/>
      <c r="I20" s="62"/>
    </row>
    <row r="21" spans="1:9" s="51" customFormat="1" ht="22.5" customHeight="1">
      <c r="A21" s="173" t="s">
        <v>128</v>
      </c>
      <c r="B21" s="174"/>
      <c r="C21" s="56" t="s">
        <v>6</v>
      </c>
      <c r="D21" s="137">
        <v>5700</v>
      </c>
      <c r="E21" s="139">
        <v>3</v>
      </c>
      <c r="F21" s="57">
        <f>D21*E21</f>
        <v>17100</v>
      </c>
      <c r="G21" s="142">
        <v>0.04</v>
      </c>
      <c r="H21" s="142"/>
      <c r="I21" s="62"/>
    </row>
    <row r="22" spans="1:9" s="51" customFormat="1" ht="23.25" customHeight="1">
      <c r="A22" s="175" t="s">
        <v>130</v>
      </c>
      <c r="B22" s="186"/>
      <c r="C22" s="56" t="s">
        <v>131</v>
      </c>
      <c r="D22" s="137">
        <v>80000</v>
      </c>
      <c r="E22" s="139">
        <v>1.414</v>
      </c>
      <c r="F22" s="57">
        <f>D22*E22</f>
        <v>113120</v>
      </c>
      <c r="G22" s="142">
        <v>0.04</v>
      </c>
      <c r="H22" s="142"/>
      <c r="I22" s="62"/>
    </row>
    <row r="23" spans="1:9" s="51" customFormat="1" ht="45.75" customHeight="1">
      <c r="A23" s="179" t="s">
        <v>133</v>
      </c>
      <c r="B23" s="180"/>
      <c r="C23" s="65" t="s">
        <v>131</v>
      </c>
      <c r="D23" s="138">
        <v>90000</v>
      </c>
      <c r="E23" s="140">
        <v>0.463</v>
      </c>
      <c r="F23" s="132">
        <f>D23*E23</f>
        <v>41670</v>
      </c>
      <c r="G23" s="146">
        <v>0.22</v>
      </c>
      <c r="H23" s="144"/>
      <c r="I23" s="136"/>
    </row>
    <row r="24" spans="1:9" s="51" customFormat="1" ht="31.5" customHeight="1" thickBot="1">
      <c r="A24" s="175" t="s">
        <v>135</v>
      </c>
      <c r="B24" s="186"/>
      <c r="C24" s="65" t="s">
        <v>108</v>
      </c>
      <c r="D24" s="65">
        <v>54</v>
      </c>
      <c r="E24" s="140">
        <v>1104.6</v>
      </c>
      <c r="F24" s="131">
        <f>D24*E24</f>
        <v>59648.399999999994</v>
      </c>
      <c r="G24" s="147">
        <v>0.04</v>
      </c>
      <c r="H24" s="145"/>
      <c r="I24" s="80"/>
    </row>
    <row r="25" spans="3:9" s="51" customFormat="1" ht="21.75" customHeight="1" thickBot="1">
      <c r="C25" s="181" t="s">
        <v>137</v>
      </c>
      <c r="D25" s="182"/>
      <c r="E25" s="183"/>
      <c r="F25" s="69">
        <f>SUM(F9:F24)</f>
        <v>498975.1699999999</v>
      </c>
      <c r="G25" s="148"/>
      <c r="H25" s="70"/>
      <c r="I25" s="150"/>
    </row>
    <row r="26" ht="31.5" customHeight="1" thickBot="1">
      <c r="I26" s="151" t="s">
        <v>140</v>
      </c>
    </row>
    <row r="27" spans="2:9" ht="40.5" customHeight="1">
      <c r="B27" s="77" t="s">
        <v>136</v>
      </c>
      <c r="C27" s="25"/>
      <c r="D27" s="25"/>
      <c r="E27" s="25"/>
      <c r="F27" s="74">
        <f>F25</f>
        <v>498975.1699999999</v>
      </c>
      <c r="G27" s="74"/>
      <c r="I27" s="149"/>
    </row>
    <row r="29" spans="6:7" ht="14.25">
      <c r="F29" s="75" t="s">
        <v>78</v>
      </c>
      <c r="G29" s="75"/>
    </row>
    <row r="30" spans="6:7" ht="14.25">
      <c r="F30" s="75"/>
      <c r="G30" s="75"/>
    </row>
    <row r="31" spans="6:7" ht="14.25">
      <c r="F31" s="75"/>
      <c r="G31" s="75"/>
    </row>
  </sheetData>
  <sheetProtection/>
  <mergeCells count="18">
    <mergeCell ref="A18:B18"/>
    <mergeCell ref="A11:B11"/>
    <mergeCell ref="A12:B12"/>
    <mergeCell ref="A20:B20"/>
    <mergeCell ref="A8:B8"/>
    <mergeCell ref="A9:B9"/>
    <mergeCell ref="C25:E25"/>
    <mergeCell ref="A17:B17"/>
    <mergeCell ref="A10:B10"/>
    <mergeCell ref="A19:B19"/>
    <mergeCell ref="A21:B21"/>
    <mergeCell ref="A22:B22"/>
    <mergeCell ref="A23:B23"/>
    <mergeCell ref="A24:B24"/>
    <mergeCell ref="A13:B13"/>
    <mergeCell ref="A14:B14"/>
    <mergeCell ref="A15:B15"/>
    <mergeCell ref="A16:B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44"/>
  <sheetViews>
    <sheetView tabSelected="1" zoomScalePageLayoutView="0" workbookViewId="0" topLeftCell="A26">
      <selection activeCell="D39" sqref="D39"/>
    </sheetView>
  </sheetViews>
  <sheetFormatPr defaultColWidth="9.140625" defaultRowHeight="15"/>
  <cols>
    <col min="1" max="1" width="2.8515625" style="0" customWidth="1"/>
    <col min="2" max="2" width="49.57421875" style="0" customWidth="1"/>
    <col min="3" max="3" width="13.28125" style="0" bestFit="1" customWidth="1"/>
    <col min="4" max="4" width="13.8515625" style="0" customWidth="1"/>
    <col min="5" max="5" width="11.00390625" style="0" customWidth="1"/>
    <col min="6" max="6" width="12.28125" style="0" customWidth="1"/>
    <col min="7" max="7" width="20.8515625" style="0" customWidth="1"/>
    <col min="8" max="9" width="11.421875" style="0" bestFit="1" customWidth="1"/>
    <col min="11" max="11" width="11.421875" style="0" bestFit="1" customWidth="1"/>
  </cols>
  <sheetData>
    <row r="1" ht="14.25" customHeight="1"/>
    <row r="2" spans="2:7" ht="14.25">
      <c r="B2" s="11"/>
      <c r="C2" s="12"/>
      <c r="D2" s="12"/>
      <c r="E2" s="12"/>
      <c r="F2" s="12"/>
      <c r="G2" s="13"/>
    </row>
    <row r="3" spans="2:7" ht="14.25">
      <c r="B3" s="14"/>
      <c r="C3" s="1"/>
      <c r="D3" s="1"/>
      <c r="E3" s="1"/>
      <c r="F3" s="1"/>
      <c r="G3" s="15"/>
    </row>
    <row r="4" spans="2:7" ht="14.25">
      <c r="B4" s="14"/>
      <c r="C4" s="1"/>
      <c r="D4" s="1"/>
      <c r="E4" s="1"/>
      <c r="F4" s="1"/>
      <c r="G4" s="15"/>
    </row>
    <row r="5" spans="2:7" ht="14.25">
      <c r="B5" s="14"/>
      <c r="C5" s="1"/>
      <c r="D5" s="1"/>
      <c r="E5" s="1"/>
      <c r="F5" s="1"/>
      <c r="G5" s="15"/>
    </row>
    <row r="6" spans="2:7" ht="14.25">
      <c r="B6" s="14"/>
      <c r="C6" s="1"/>
      <c r="D6" s="1"/>
      <c r="E6" s="1"/>
      <c r="F6" s="1"/>
      <c r="G6" s="15"/>
    </row>
    <row r="7" spans="2:7" ht="14.25">
      <c r="B7" s="14"/>
      <c r="C7" s="1"/>
      <c r="D7" s="1"/>
      <c r="E7" s="1"/>
      <c r="F7" s="1"/>
      <c r="G7" s="15"/>
    </row>
    <row r="8" spans="2:7" ht="14.25">
      <c r="B8" s="14"/>
      <c r="C8" s="1"/>
      <c r="D8" s="1"/>
      <c r="E8" s="1"/>
      <c r="F8" s="1"/>
      <c r="G8" s="15"/>
    </row>
    <row r="9" spans="2:7" ht="15">
      <c r="B9" s="14"/>
      <c r="C9" s="1"/>
      <c r="D9" s="1"/>
      <c r="E9" s="1"/>
      <c r="F9" s="1"/>
      <c r="G9" s="18" t="s">
        <v>70</v>
      </c>
    </row>
    <row r="10" spans="2:7" ht="14.25">
      <c r="B10" s="16"/>
      <c r="C10" s="2"/>
      <c r="D10" s="2"/>
      <c r="E10" s="2"/>
      <c r="F10" s="2"/>
      <c r="G10" s="17"/>
    </row>
    <row r="11" spans="2:7" s="51" customFormat="1" ht="9.75">
      <c r="B11" s="78" t="s">
        <v>38</v>
      </c>
      <c r="C11" s="79"/>
      <c r="D11" s="79"/>
      <c r="E11" s="79"/>
      <c r="F11" s="79"/>
      <c r="G11" s="80"/>
    </row>
    <row r="12" spans="2:7" s="51" customFormat="1" ht="9.75">
      <c r="B12" s="187" t="s">
        <v>79</v>
      </c>
      <c r="C12" s="188"/>
      <c r="D12" s="188"/>
      <c r="E12" s="188"/>
      <c r="F12" s="188"/>
      <c r="G12" s="189"/>
    </row>
    <row r="13" spans="2:7" s="51" customFormat="1" ht="10.5" thickBot="1">
      <c r="B13" s="73"/>
      <c r="C13" s="72"/>
      <c r="D13" s="72"/>
      <c r="E13" s="72"/>
      <c r="F13" s="71"/>
      <c r="G13" s="81"/>
    </row>
    <row r="14" spans="2:7" s="86" customFormat="1" ht="20.25">
      <c r="B14" s="82" t="s">
        <v>40</v>
      </c>
      <c r="C14" s="83" t="s">
        <v>76</v>
      </c>
      <c r="D14" s="84" t="s">
        <v>39</v>
      </c>
      <c r="E14" s="85" t="s">
        <v>36</v>
      </c>
      <c r="F14" s="190" t="s">
        <v>37</v>
      </c>
      <c r="G14" s="191"/>
    </row>
    <row r="15" spans="2:7" s="90" customFormat="1" ht="15" customHeight="1">
      <c r="B15" s="87" t="s">
        <v>84</v>
      </c>
      <c r="C15" s="57"/>
      <c r="D15" s="57"/>
      <c r="E15" s="58"/>
      <c r="F15" s="88" t="s">
        <v>46</v>
      </c>
      <c r="G15" s="89" t="s">
        <v>45</v>
      </c>
    </row>
    <row r="16" spans="2:11" s="90" customFormat="1" ht="34.5" customHeight="1">
      <c r="B16" s="93" t="s">
        <v>41</v>
      </c>
      <c r="C16" s="91">
        <v>2000</v>
      </c>
      <c r="D16" s="91">
        <f>C16*12</f>
        <v>24000</v>
      </c>
      <c r="E16" s="58"/>
      <c r="F16" s="59"/>
      <c r="G16" s="60"/>
      <c r="I16" s="92"/>
      <c r="K16" s="92"/>
    </row>
    <row r="17" spans="2:7" s="90" customFormat="1" ht="45" customHeight="1">
      <c r="B17" s="93" t="s">
        <v>83</v>
      </c>
      <c r="C17" s="91">
        <v>2000</v>
      </c>
      <c r="D17" s="91">
        <f aca="true" t="shared" si="0" ref="D17:D24">C17*12</f>
        <v>24000</v>
      </c>
      <c r="E17" s="58"/>
      <c r="F17" s="59"/>
      <c r="G17" s="60"/>
    </row>
    <row r="18" spans="2:7" s="98" customFormat="1" ht="45" customHeight="1">
      <c r="B18" s="93" t="s">
        <v>42</v>
      </c>
      <c r="C18" s="91">
        <v>1500</v>
      </c>
      <c r="D18" s="91">
        <f t="shared" si="0"/>
        <v>18000</v>
      </c>
      <c r="E18" s="95"/>
      <c r="F18" s="96"/>
      <c r="G18" s="97"/>
    </row>
    <row r="19" spans="2:7" s="51" customFormat="1" ht="39" customHeight="1">
      <c r="B19" s="93" t="s">
        <v>67</v>
      </c>
      <c r="C19" s="91">
        <v>600</v>
      </c>
      <c r="D19" s="91">
        <f t="shared" si="0"/>
        <v>7200</v>
      </c>
      <c r="E19" s="61"/>
      <c r="F19" s="62"/>
      <c r="G19" s="63"/>
    </row>
    <row r="20" spans="2:7" s="98" customFormat="1" ht="38.25" customHeight="1">
      <c r="B20" s="119" t="s">
        <v>43</v>
      </c>
      <c r="C20" s="91">
        <v>2100</v>
      </c>
      <c r="D20" s="91">
        <f t="shared" si="0"/>
        <v>25200</v>
      </c>
      <c r="E20" s="95"/>
      <c r="F20" s="96"/>
      <c r="G20" s="97"/>
    </row>
    <row r="21" spans="2:7" s="98" customFormat="1" ht="19.5" customHeight="1">
      <c r="B21" s="94" t="s">
        <v>44</v>
      </c>
      <c r="C21" s="57">
        <v>1800</v>
      </c>
      <c r="D21" s="57">
        <f>C21*12</f>
        <v>21600</v>
      </c>
      <c r="E21" s="95"/>
      <c r="F21" s="96"/>
      <c r="G21" s="97"/>
    </row>
    <row r="22" spans="2:7" s="98" customFormat="1" ht="19.5" customHeight="1">
      <c r="B22" s="87" t="s">
        <v>85</v>
      </c>
      <c r="C22" s="57"/>
      <c r="D22" s="57"/>
      <c r="E22" s="95"/>
      <c r="F22" s="96"/>
      <c r="G22" s="97"/>
    </row>
    <row r="23" spans="2:7" s="98" customFormat="1" ht="48" customHeight="1">
      <c r="B23" s="119" t="s">
        <v>103</v>
      </c>
      <c r="C23" s="141" t="s">
        <v>142</v>
      </c>
      <c r="D23" s="141"/>
      <c r="E23" s="95"/>
      <c r="F23" s="96"/>
      <c r="G23" s="97"/>
    </row>
    <row r="24" spans="2:7" s="98" customFormat="1" ht="42.75" customHeight="1">
      <c r="B24" s="93" t="s">
        <v>69</v>
      </c>
      <c r="C24" s="57">
        <v>4000</v>
      </c>
      <c r="D24" s="57">
        <f t="shared" si="0"/>
        <v>48000</v>
      </c>
      <c r="E24" s="95"/>
      <c r="F24" s="96"/>
      <c r="G24" s="97"/>
    </row>
    <row r="25" spans="2:7" s="98" customFormat="1" ht="38.25" customHeight="1">
      <c r="B25" s="94" t="s">
        <v>100</v>
      </c>
      <c r="C25" s="141">
        <v>3333.34</v>
      </c>
      <c r="D25" s="141">
        <f>C25*12</f>
        <v>40000.08</v>
      </c>
      <c r="E25" s="95"/>
      <c r="F25" s="96"/>
      <c r="G25" s="97"/>
    </row>
    <row r="26" spans="2:7" s="98" customFormat="1" ht="53.25" customHeight="1">
      <c r="B26" s="93" t="s">
        <v>89</v>
      </c>
      <c r="C26" s="141" t="s">
        <v>143</v>
      </c>
      <c r="D26" s="141"/>
      <c r="E26" s="95"/>
      <c r="F26" s="96"/>
      <c r="G26" s="97"/>
    </row>
    <row r="27" spans="2:7" s="98" customFormat="1" ht="19.5" customHeight="1">
      <c r="B27" s="99" t="s">
        <v>86</v>
      </c>
      <c r="C27" s="57"/>
      <c r="D27" s="57"/>
      <c r="E27" s="95"/>
      <c r="F27" s="96"/>
      <c r="G27" s="97"/>
    </row>
    <row r="28" spans="2:7" s="98" customFormat="1" ht="19.5" customHeight="1">
      <c r="B28" s="93" t="s">
        <v>47</v>
      </c>
      <c r="C28" s="57">
        <v>3500</v>
      </c>
      <c r="D28" s="57">
        <f>C28*12</f>
        <v>42000</v>
      </c>
      <c r="E28" s="95"/>
      <c r="F28" s="96"/>
      <c r="G28" s="97"/>
    </row>
    <row r="29" spans="2:7" s="98" customFormat="1" ht="19.5" customHeight="1">
      <c r="B29" s="195" t="s">
        <v>87</v>
      </c>
      <c r="C29" s="196"/>
      <c r="D29" s="196"/>
      <c r="E29" s="197"/>
      <c r="F29" s="96"/>
      <c r="G29" s="97"/>
    </row>
    <row r="30" spans="2:7" s="98" customFormat="1" ht="19.5" customHeight="1" thickBot="1">
      <c r="B30" s="119" t="s">
        <v>88</v>
      </c>
      <c r="C30" s="91">
        <v>10500</v>
      </c>
      <c r="D30" s="91">
        <f>C30*12</f>
        <v>126000</v>
      </c>
      <c r="E30" s="120"/>
      <c r="F30" s="96"/>
      <c r="G30" s="97"/>
    </row>
    <row r="31" spans="2:8" s="98" customFormat="1" ht="19.5" customHeight="1">
      <c r="B31" s="100" t="s">
        <v>94</v>
      </c>
      <c r="C31" s="101"/>
      <c r="D31" s="101">
        <f>SUM(D16:D30)</f>
        <v>376000.08</v>
      </c>
      <c r="E31" s="102"/>
      <c r="F31" s="103"/>
      <c r="G31" s="104"/>
      <c r="H31" s="105"/>
    </row>
    <row r="32" spans="2:7" s="98" customFormat="1" ht="19.5" customHeight="1">
      <c r="B32" s="106" t="s">
        <v>68</v>
      </c>
      <c r="C32" s="107"/>
      <c r="D32" s="107">
        <v>18000</v>
      </c>
      <c r="E32" s="58" t="s">
        <v>96</v>
      </c>
      <c r="F32" s="108">
        <f>D32</f>
        <v>18000</v>
      </c>
      <c r="G32" s="89" t="s">
        <v>99</v>
      </c>
    </row>
    <row r="33" spans="2:7" s="98" customFormat="1" ht="19.5" customHeight="1">
      <c r="B33" s="106" t="s">
        <v>101</v>
      </c>
      <c r="C33" s="107"/>
      <c r="D33" s="109" t="s">
        <v>80</v>
      </c>
      <c r="E33" s="95"/>
      <c r="F33" s="110"/>
      <c r="G33" s="111"/>
    </row>
    <row r="34" spans="2:7" s="98" customFormat="1" ht="19.5" customHeight="1">
      <c r="B34" s="106" t="s">
        <v>95</v>
      </c>
      <c r="C34" s="107"/>
      <c r="D34" s="112">
        <f>'ALLEGATO 3'!F27</f>
        <v>498975.1699999999</v>
      </c>
      <c r="E34" s="95"/>
      <c r="F34" s="96"/>
      <c r="G34" s="97"/>
    </row>
    <row r="35" spans="2:12" s="98" customFormat="1" ht="19.5" customHeight="1">
      <c r="B35" s="106" t="s">
        <v>97</v>
      </c>
      <c r="C35" s="107"/>
      <c r="D35" s="112">
        <f>'ALLEGATO 5'!J21</f>
        <v>25200</v>
      </c>
      <c r="E35" s="95"/>
      <c r="F35" s="96"/>
      <c r="G35" s="97"/>
      <c r="L35" s="90"/>
    </row>
    <row r="36" spans="2:7" s="118" customFormat="1" ht="19.5" customHeight="1" thickBot="1">
      <c r="B36" s="113" t="s">
        <v>147</v>
      </c>
      <c r="C36" s="114"/>
      <c r="D36" s="114">
        <f>SUM(D31:D35)</f>
        <v>918175.25</v>
      </c>
      <c r="E36" s="115"/>
      <c r="F36" s="116"/>
      <c r="G36" s="117"/>
    </row>
    <row r="37" spans="2:12" s="98" customFormat="1" ht="19.5" customHeight="1">
      <c r="B37" s="106" t="s">
        <v>146</v>
      </c>
      <c r="C37" s="152"/>
      <c r="D37" s="152">
        <f>(D36)*5</f>
        <v>4590876.25</v>
      </c>
      <c r="E37" s="153"/>
      <c r="F37" s="154"/>
      <c r="G37" s="155"/>
      <c r="L37" s="90"/>
    </row>
    <row r="38" spans="2:7" s="118" customFormat="1" ht="19.5" customHeight="1" thickBot="1">
      <c r="B38" s="113" t="s">
        <v>144</v>
      </c>
      <c r="C38" s="114"/>
      <c r="D38" s="114">
        <v>11000</v>
      </c>
      <c r="E38" s="115"/>
      <c r="F38" s="116"/>
      <c r="G38" s="117"/>
    </row>
    <row r="39" spans="2:7" s="118" customFormat="1" ht="19.5" customHeight="1" thickBot="1">
      <c r="B39" s="113" t="s">
        <v>145</v>
      </c>
      <c r="C39" s="114"/>
      <c r="D39" s="114">
        <f>SUM(D37:D38)</f>
        <v>4601876.25</v>
      </c>
      <c r="E39" s="115"/>
      <c r="F39" s="116"/>
      <c r="G39" s="117"/>
    </row>
    <row r="40" s="51" customFormat="1" ht="9.75"/>
    <row r="41" spans="2:7" s="86" customFormat="1" ht="19.5" customHeight="1">
      <c r="B41" s="192" t="s">
        <v>148</v>
      </c>
      <c r="C41" s="192"/>
      <c r="D41" s="192"/>
      <c r="E41" s="192"/>
      <c r="F41" s="192"/>
      <c r="G41" s="192"/>
    </row>
    <row r="42" spans="2:7" s="86" customFormat="1" ht="19.5" customHeight="1">
      <c r="B42" s="192" t="s">
        <v>77</v>
      </c>
      <c r="C42" s="192"/>
      <c r="D42" s="192"/>
      <c r="E42" s="192"/>
      <c r="F42" s="192"/>
      <c r="G42" s="192"/>
    </row>
    <row r="43" s="51" customFormat="1" ht="9.75"/>
    <row r="44" spans="4:7" s="51" customFormat="1" ht="9.75">
      <c r="D44" s="193" t="s">
        <v>78</v>
      </c>
      <c r="E44" s="194"/>
      <c r="F44" s="194"/>
      <c r="G44" s="194"/>
    </row>
  </sheetData>
  <sheetProtection/>
  <mergeCells count="6">
    <mergeCell ref="B12:G12"/>
    <mergeCell ref="F14:G14"/>
    <mergeCell ref="B41:G41"/>
    <mergeCell ref="B42:G42"/>
    <mergeCell ref="D44:G44"/>
    <mergeCell ref="B29:E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O28"/>
  <sheetViews>
    <sheetView zoomScalePageLayoutView="0" workbookViewId="0" topLeftCell="A1">
      <selection activeCell="O16" sqref="O16"/>
    </sheetView>
  </sheetViews>
  <sheetFormatPr defaultColWidth="9.140625" defaultRowHeight="15"/>
  <cols>
    <col min="1" max="1" width="11.28125" style="0" customWidth="1"/>
    <col min="2" max="2" width="11.140625" style="0" customWidth="1"/>
    <col min="3" max="3" width="7.421875" style="0" customWidth="1"/>
    <col min="4" max="4" width="9.00390625" style="0" customWidth="1"/>
    <col min="6" max="6" width="6.8515625" style="0" customWidth="1"/>
    <col min="7" max="7" width="6.7109375" style="0" customWidth="1"/>
    <col min="8" max="8" width="7.421875" style="0" customWidth="1"/>
    <col min="9" max="9" width="9.28125" style="0" customWidth="1"/>
    <col min="10" max="10" width="11.8515625" style="0" customWidth="1"/>
    <col min="11" max="11" width="10.7109375" style="0" customWidth="1"/>
    <col min="13" max="13" width="19.140625" style="0" customWidth="1"/>
    <col min="15" max="15" width="13.00390625" style="0" customWidth="1"/>
  </cols>
  <sheetData>
    <row r="7" ht="14.25">
      <c r="A7" t="s">
        <v>66</v>
      </c>
    </row>
    <row r="8" ht="15" thickBot="1"/>
    <row r="9" spans="1:13" ht="21" customHeight="1" thickBot="1">
      <c r="A9" s="209" t="s">
        <v>75</v>
      </c>
      <c r="B9" s="210"/>
      <c r="C9" s="210"/>
      <c r="D9" s="210"/>
      <c r="E9" s="210"/>
      <c r="F9" s="210"/>
      <c r="G9" s="210"/>
      <c r="H9" s="210"/>
      <c r="I9" s="210"/>
      <c r="J9" s="210"/>
      <c r="K9" s="200" t="s">
        <v>36</v>
      </c>
      <c r="L9" s="203" t="s">
        <v>37</v>
      </c>
      <c r="M9" s="204"/>
    </row>
    <row r="10" spans="1:13" ht="15" thickBot="1">
      <c r="A10" s="9"/>
      <c r="B10" s="1"/>
      <c r="C10" s="1"/>
      <c r="D10" s="1"/>
      <c r="E10" s="1"/>
      <c r="F10" s="1"/>
      <c r="G10" s="1"/>
      <c r="H10" s="1"/>
      <c r="I10" s="1"/>
      <c r="J10" s="123"/>
      <c r="K10" s="201"/>
      <c r="L10" s="121" t="s">
        <v>46</v>
      </c>
      <c r="M10" s="28" t="s">
        <v>45</v>
      </c>
    </row>
    <row r="11" spans="1:13" ht="14.25">
      <c r="A11" s="214" t="s">
        <v>50</v>
      </c>
      <c r="B11" s="215"/>
      <c r="C11" s="215"/>
      <c r="D11" s="215"/>
      <c r="E11" s="215"/>
      <c r="F11" s="215"/>
      <c r="G11" s="3" t="s">
        <v>51</v>
      </c>
      <c r="H11" s="3" t="s">
        <v>52</v>
      </c>
      <c r="I11" s="3" t="s">
        <v>65</v>
      </c>
      <c r="J11" s="21" t="s">
        <v>53</v>
      </c>
      <c r="K11" s="125"/>
      <c r="L11" s="122"/>
      <c r="M11" s="29"/>
    </row>
    <row r="12" spans="1:13" ht="14.25">
      <c r="A12" s="198" t="s">
        <v>54</v>
      </c>
      <c r="B12" s="199"/>
      <c r="C12" s="199"/>
      <c r="D12" s="199"/>
      <c r="E12" s="199"/>
      <c r="F12" s="199"/>
      <c r="G12" s="3" t="s">
        <v>63</v>
      </c>
      <c r="H12" s="10">
        <v>60</v>
      </c>
      <c r="I12" s="5">
        <v>85</v>
      </c>
      <c r="J12" s="27">
        <f>H12*I12</f>
        <v>5100</v>
      </c>
      <c r="K12" s="127"/>
      <c r="L12" s="3"/>
      <c r="M12" s="19"/>
    </row>
    <row r="13" spans="1:13" ht="14.25">
      <c r="A13" s="198" t="s">
        <v>55</v>
      </c>
      <c r="B13" s="199"/>
      <c r="C13" s="199"/>
      <c r="D13" s="199"/>
      <c r="E13" s="199"/>
      <c r="F13" s="199"/>
      <c r="G13" s="3" t="s">
        <v>63</v>
      </c>
      <c r="H13" s="10">
        <v>100</v>
      </c>
      <c r="I13" s="5">
        <v>22</v>
      </c>
      <c r="J13" s="27">
        <f aca="true" t="shared" si="0" ref="J13:J20">H13*I13</f>
        <v>2200</v>
      </c>
      <c r="K13" s="127"/>
      <c r="L13" s="3"/>
      <c r="M13" s="19"/>
    </row>
    <row r="14" spans="1:15" ht="14.25">
      <c r="A14" s="198" t="s">
        <v>56</v>
      </c>
      <c r="B14" s="199"/>
      <c r="C14" s="199"/>
      <c r="D14" s="199"/>
      <c r="E14" s="199"/>
      <c r="F14" s="199"/>
      <c r="G14" s="3" t="s">
        <v>63</v>
      </c>
      <c r="H14" s="10">
        <v>50</v>
      </c>
      <c r="I14" s="5">
        <v>110</v>
      </c>
      <c r="J14" s="27">
        <f t="shared" si="0"/>
        <v>5500</v>
      </c>
      <c r="K14" s="127"/>
      <c r="L14" s="3"/>
      <c r="M14" s="19"/>
      <c r="O14" s="46"/>
    </row>
    <row r="15" spans="1:13" ht="14.25">
      <c r="A15" s="198" t="s">
        <v>57</v>
      </c>
      <c r="B15" s="199"/>
      <c r="C15" s="199"/>
      <c r="D15" s="199"/>
      <c r="E15" s="199"/>
      <c r="F15" s="199"/>
      <c r="G15" s="3" t="s">
        <v>63</v>
      </c>
      <c r="H15" s="10">
        <v>50</v>
      </c>
      <c r="I15" s="5">
        <v>18</v>
      </c>
      <c r="J15" s="27">
        <f t="shared" si="0"/>
        <v>900</v>
      </c>
      <c r="K15" s="127"/>
      <c r="L15" s="3"/>
      <c r="M15" s="19"/>
    </row>
    <row r="16" spans="1:13" ht="14.25">
      <c r="A16" s="198" t="s">
        <v>58</v>
      </c>
      <c r="B16" s="199"/>
      <c r="C16" s="199"/>
      <c r="D16" s="199"/>
      <c r="E16" s="199"/>
      <c r="F16" s="199"/>
      <c r="G16" s="3" t="s">
        <v>63</v>
      </c>
      <c r="H16" s="10">
        <v>50</v>
      </c>
      <c r="I16" s="5">
        <v>150</v>
      </c>
      <c r="J16" s="27">
        <f t="shared" si="0"/>
        <v>7500</v>
      </c>
      <c r="K16" s="127"/>
      <c r="L16" s="3"/>
      <c r="M16" s="19"/>
    </row>
    <row r="17" spans="1:13" ht="14.25">
      <c r="A17" s="198" t="s">
        <v>59</v>
      </c>
      <c r="B17" s="199"/>
      <c r="C17" s="199"/>
      <c r="D17" s="199"/>
      <c r="E17" s="199"/>
      <c r="F17" s="199"/>
      <c r="G17" s="3" t="s">
        <v>63</v>
      </c>
      <c r="H17" s="10">
        <v>30</v>
      </c>
      <c r="I17" s="5">
        <v>30</v>
      </c>
      <c r="J17" s="27">
        <f t="shared" si="0"/>
        <v>900</v>
      </c>
      <c r="K17" s="127"/>
      <c r="L17" s="3"/>
      <c r="M17" s="19"/>
    </row>
    <row r="18" spans="1:13" ht="14.25">
      <c r="A18" s="198" t="s">
        <v>60</v>
      </c>
      <c r="B18" s="199"/>
      <c r="C18" s="199"/>
      <c r="D18" s="199"/>
      <c r="E18" s="199"/>
      <c r="F18" s="199"/>
      <c r="G18" s="3" t="s">
        <v>63</v>
      </c>
      <c r="H18" s="10">
        <v>50</v>
      </c>
      <c r="I18" s="5">
        <v>30</v>
      </c>
      <c r="J18" s="27">
        <f t="shared" si="0"/>
        <v>1500</v>
      </c>
      <c r="K18" s="127"/>
      <c r="L18" s="3"/>
      <c r="M18" s="19"/>
    </row>
    <row r="19" spans="1:13" ht="14.25">
      <c r="A19" s="198" t="s">
        <v>61</v>
      </c>
      <c r="B19" s="199"/>
      <c r="C19" s="199"/>
      <c r="D19" s="199"/>
      <c r="E19" s="199"/>
      <c r="F19" s="199"/>
      <c r="G19" s="3" t="s">
        <v>64</v>
      </c>
      <c r="H19" s="10">
        <v>50</v>
      </c>
      <c r="I19" s="5">
        <v>16</v>
      </c>
      <c r="J19" s="27">
        <f t="shared" si="0"/>
        <v>800</v>
      </c>
      <c r="K19" s="127"/>
      <c r="L19" s="3"/>
      <c r="M19" s="19"/>
    </row>
    <row r="20" spans="1:13" ht="14.25">
      <c r="A20" s="198" t="s">
        <v>62</v>
      </c>
      <c r="B20" s="199"/>
      <c r="C20" s="199"/>
      <c r="D20" s="199"/>
      <c r="E20" s="199"/>
      <c r="F20" s="199"/>
      <c r="G20" s="3" t="s">
        <v>64</v>
      </c>
      <c r="H20" s="10">
        <v>50</v>
      </c>
      <c r="I20" s="5">
        <v>16</v>
      </c>
      <c r="J20" s="48">
        <f t="shared" si="0"/>
        <v>800</v>
      </c>
      <c r="K20" s="127"/>
      <c r="L20" s="3"/>
      <c r="M20" s="19"/>
    </row>
    <row r="21" spans="1:13" ht="15" thickBot="1">
      <c r="A21" s="211" t="s">
        <v>98</v>
      </c>
      <c r="B21" s="212"/>
      <c r="C21" s="212"/>
      <c r="D21" s="212"/>
      <c r="E21" s="212"/>
      <c r="F21" s="213"/>
      <c r="G21" s="20"/>
      <c r="H21" s="20"/>
      <c r="I21" s="47"/>
      <c r="J21" s="124">
        <f>SUM(J12:J20)</f>
        <v>25200</v>
      </c>
      <c r="K21" s="126"/>
      <c r="L21" s="20"/>
      <c r="M21" s="24"/>
    </row>
    <row r="22" spans="1:6" ht="14.25">
      <c r="A22" s="202"/>
      <c r="B22" s="202"/>
      <c r="C22" s="202"/>
      <c r="D22" s="202"/>
      <c r="E22" s="202"/>
      <c r="F22" s="202"/>
    </row>
    <row r="23" spans="1:6" ht="11.25" customHeight="1" thickBot="1">
      <c r="A23" s="202"/>
      <c r="B23" s="202"/>
      <c r="C23" s="202"/>
      <c r="D23" s="202"/>
      <c r="E23" s="202"/>
      <c r="F23" s="202"/>
    </row>
    <row r="24" spans="6:11" ht="15" customHeight="1">
      <c r="F24" s="205" t="s">
        <v>140</v>
      </c>
      <c r="G24" s="206"/>
      <c r="H24" s="206"/>
      <c r="I24" s="206"/>
      <c r="J24" s="26"/>
      <c r="K24" s="1"/>
    </row>
    <row r="25" spans="6:11" ht="24" customHeight="1" thickBot="1">
      <c r="F25" s="207"/>
      <c r="G25" s="208"/>
      <c r="H25" s="208"/>
      <c r="I25" s="208"/>
      <c r="J25" s="8"/>
      <c r="K25" s="1"/>
    </row>
    <row r="28" spans="6:11" ht="14.25">
      <c r="F28" s="202" t="s">
        <v>78</v>
      </c>
      <c r="G28" s="202"/>
      <c r="H28" s="202"/>
      <c r="I28" s="202"/>
      <c r="J28" s="202"/>
      <c r="K28" s="49"/>
    </row>
  </sheetData>
  <sheetProtection/>
  <mergeCells count="18">
    <mergeCell ref="F28:J28"/>
    <mergeCell ref="L9:M9"/>
    <mergeCell ref="F24:I25"/>
    <mergeCell ref="A23:F23"/>
    <mergeCell ref="A9:J9"/>
    <mergeCell ref="A17:F17"/>
    <mergeCell ref="A18:F18"/>
    <mergeCell ref="A19:F19"/>
    <mergeCell ref="A20:F20"/>
    <mergeCell ref="A21:F21"/>
    <mergeCell ref="A22:F22"/>
    <mergeCell ref="A11:F11"/>
    <mergeCell ref="A12:F12"/>
    <mergeCell ref="A13:F13"/>
    <mergeCell ref="A14:F14"/>
    <mergeCell ref="K9:K10"/>
    <mergeCell ref="A15:F15"/>
    <mergeCell ref="A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Cheyenne</dc:creator>
  <cp:keywords/>
  <dc:description/>
  <cp:lastModifiedBy>giuseppe.romeo</cp:lastModifiedBy>
  <cp:lastPrinted>2018-01-10T17:24:27Z</cp:lastPrinted>
  <dcterms:created xsi:type="dcterms:W3CDTF">2016-04-17T10:20:49Z</dcterms:created>
  <dcterms:modified xsi:type="dcterms:W3CDTF">2018-10-12T11:42:18Z</dcterms:modified>
  <cp:category/>
  <cp:version/>
  <cp:contentType/>
  <cp:contentStatus/>
</cp:coreProperties>
</file>